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77 Žacléř\Rozpočet Žacléř konzultace\Slepý rozpočet Žacléř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343" i="12"/>
  <c r="AC343" i="12"/>
  <c r="AD343" i="12"/>
  <c r="BA338" i="12"/>
  <c r="BA335" i="12"/>
  <c r="BA317" i="12"/>
  <c r="BA308" i="12"/>
  <c r="BA299" i="12"/>
  <c r="BA290" i="12"/>
  <c r="BA286" i="12"/>
  <c r="BA237" i="12"/>
  <c r="BA229" i="12"/>
  <c r="BA225" i="12"/>
  <c r="BA171" i="12"/>
  <c r="BA163" i="12"/>
  <c r="BA115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8" i="12"/>
  <c r="I18" i="12"/>
  <c r="K18" i="12"/>
  <c r="M18" i="12"/>
  <c r="O18" i="12"/>
  <c r="Q18" i="12"/>
  <c r="U18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9" i="12"/>
  <c r="I29" i="12"/>
  <c r="K29" i="12"/>
  <c r="M29" i="12"/>
  <c r="O29" i="12"/>
  <c r="Q29" i="12"/>
  <c r="U29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43" i="12"/>
  <c r="I43" i="12"/>
  <c r="K43" i="12"/>
  <c r="M43" i="12"/>
  <c r="O43" i="12"/>
  <c r="Q43" i="12"/>
  <c r="U43" i="12"/>
  <c r="G47" i="12"/>
  <c r="I47" i="12"/>
  <c r="K47" i="12"/>
  <c r="M47" i="12"/>
  <c r="O47" i="12"/>
  <c r="Q47" i="12"/>
  <c r="U47" i="12"/>
  <c r="G51" i="12"/>
  <c r="M51" i="12" s="1"/>
  <c r="I51" i="12"/>
  <c r="K51" i="12"/>
  <c r="O51" i="12"/>
  <c r="Q51" i="12"/>
  <c r="U51" i="12"/>
  <c r="G56" i="12"/>
  <c r="M56" i="12" s="1"/>
  <c r="I56" i="12"/>
  <c r="K56" i="12"/>
  <c r="O56" i="12"/>
  <c r="Q56" i="12"/>
  <c r="U56" i="12"/>
  <c r="G58" i="12"/>
  <c r="I58" i="12"/>
  <c r="K58" i="12"/>
  <c r="M58" i="12"/>
  <c r="O58" i="12"/>
  <c r="Q58" i="12"/>
  <c r="U58" i="12"/>
  <c r="G60" i="12"/>
  <c r="I60" i="12"/>
  <c r="K60" i="12"/>
  <c r="M60" i="12"/>
  <c r="O60" i="12"/>
  <c r="Q60" i="12"/>
  <c r="U60" i="12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6" i="12"/>
  <c r="I66" i="12"/>
  <c r="K66" i="12"/>
  <c r="M66" i="12"/>
  <c r="O66" i="12"/>
  <c r="Q66" i="12"/>
  <c r="U66" i="12"/>
  <c r="G69" i="12"/>
  <c r="M69" i="12" s="1"/>
  <c r="I69" i="12"/>
  <c r="I68" i="12" s="1"/>
  <c r="K69" i="12"/>
  <c r="K68" i="12" s="1"/>
  <c r="O69" i="12"/>
  <c r="Q69" i="12"/>
  <c r="Q68" i="12" s="1"/>
  <c r="U69" i="12"/>
  <c r="U68" i="12" s="1"/>
  <c r="G71" i="12"/>
  <c r="M71" i="12" s="1"/>
  <c r="I71" i="12"/>
  <c r="K71" i="12"/>
  <c r="O71" i="12"/>
  <c r="Q71" i="12"/>
  <c r="U71" i="12"/>
  <c r="G73" i="12"/>
  <c r="I73" i="12"/>
  <c r="K73" i="12"/>
  <c r="M73" i="12"/>
  <c r="O73" i="12"/>
  <c r="Q73" i="12"/>
  <c r="U73" i="12"/>
  <c r="G75" i="12"/>
  <c r="M75" i="12" s="1"/>
  <c r="I75" i="12"/>
  <c r="K75" i="12"/>
  <c r="O75" i="12"/>
  <c r="O68" i="12" s="1"/>
  <c r="Q75" i="12"/>
  <c r="U75" i="12"/>
  <c r="G78" i="12"/>
  <c r="M78" i="12" s="1"/>
  <c r="I78" i="12"/>
  <c r="K78" i="12"/>
  <c r="O78" i="12"/>
  <c r="Q78" i="12"/>
  <c r="U78" i="12"/>
  <c r="G80" i="12"/>
  <c r="I80" i="12"/>
  <c r="K80" i="12"/>
  <c r="M80" i="12"/>
  <c r="O80" i="12"/>
  <c r="Q80" i="12"/>
  <c r="U80" i="12"/>
  <c r="G82" i="12"/>
  <c r="I82" i="12"/>
  <c r="K82" i="12"/>
  <c r="M82" i="12"/>
  <c r="O82" i="12"/>
  <c r="Q82" i="12"/>
  <c r="U82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0" i="12"/>
  <c r="I90" i="12"/>
  <c r="K90" i="12"/>
  <c r="M90" i="12"/>
  <c r="O90" i="12"/>
  <c r="Q90" i="12"/>
  <c r="U90" i="12"/>
  <c r="G93" i="12"/>
  <c r="M93" i="12" s="1"/>
  <c r="I93" i="12"/>
  <c r="I92" i="12" s="1"/>
  <c r="K93" i="12"/>
  <c r="O93" i="12"/>
  <c r="O92" i="12" s="1"/>
  <c r="Q93" i="12"/>
  <c r="Q92" i="12" s="1"/>
  <c r="U93" i="12"/>
  <c r="G95" i="12"/>
  <c r="M95" i="12" s="1"/>
  <c r="I95" i="12"/>
  <c r="K95" i="12"/>
  <c r="K92" i="12" s="1"/>
  <c r="O95" i="12"/>
  <c r="Q95" i="12"/>
  <c r="U95" i="12"/>
  <c r="U92" i="12" s="1"/>
  <c r="G97" i="12"/>
  <c r="I97" i="12"/>
  <c r="K97" i="12"/>
  <c r="M97" i="12"/>
  <c r="O97" i="12"/>
  <c r="Q97" i="12"/>
  <c r="U97" i="12"/>
  <c r="G99" i="12"/>
  <c r="I99" i="12"/>
  <c r="K99" i="12"/>
  <c r="M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6" i="12"/>
  <c r="G105" i="12" s="1"/>
  <c r="I106" i="12"/>
  <c r="I105" i="12" s="1"/>
  <c r="K106" i="12"/>
  <c r="M106" i="12"/>
  <c r="O106" i="12"/>
  <c r="O105" i="12" s="1"/>
  <c r="Q106" i="12"/>
  <c r="Q105" i="12" s="1"/>
  <c r="U106" i="12"/>
  <c r="G114" i="12"/>
  <c r="M114" i="12" s="1"/>
  <c r="I114" i="12"/>
  <c r="K114" i="12"/>
  <c r="O114" i="12"/>
  <c r="Q114" i="12"/>
  <c r="U114" i="12"/>
  <c r="G120" i="12"/>
  <c r="I120" i="12"/>
  <c r="K120" i="12"/>
  <c r="M120" i="12"/>
  <c r="O120" i="12"/>
  <c r="Q120" i="12"/>
  <c r="U120" i="12"/>
  <c r="G128" i="12"/>
  <c r="I128" i="12"/>
  <c r="K128" i="12"/>
  <c r="K105" i="12" s="1"/>
  <c r="M128" i="12"/>
  <c r="O128" i="12"/>
  <c r="Q128" i="12"/>
  <c r="U128" i="12"/>
  <c r="U105" i="12" s="1"/>
  <c r="G133" i="12"/>
  <c r="I133" i="12"/>
  <c r="K133" i="12"/>
  <c r="M133" i="12"/>
  <c r="O133" i="12"/>
  <c r="Q133" i="12"/>
  <c r="U133" i="12"/>
  <c r="G138" i="12"/>
  <c r="M138" i="12" s="1"/>
  <c r="I138" i="12"/>
  <c r="K138" i="12"/>
  <c r="O138" i="12"/>
  <c r="Q138" i="12"/>
  <c r="U138" i="12"/>
  <c r="G141" i="12"/>
  <c r="I141" i="12"/>
  <c r="K141" i="12"/>
  <c r="M141" i="12"/>
  <c r="O141" i="12"/>
  <c r="Q141" i="12"/>
  <c r="U141" i="12"/>
  <c r="G143" i="12"/>
  <c r="I143" i="12"/>
  <c r="K143" i="12"/>
  <c r="M143" i="12"/>
  <c r="O143" i="12"/>
  <c r="Q143" i="12"/>
  <c r="U143" i="12"/>
  <c r="G145" i="12"/>
  <c r="I145" i="12"/>
  <c r="K145" i="12"/>
  <c r="M145" i="12"/>
  <c r="O145" i="12"/>
  <c r="Q145" i="12"/>
  <c r="U145" i="12"/>
  <c r="G148" i="12"/>
  <c r="I148" i="12"/>
  <c r="I147" i="12" s="1"/>
  <c r="K148" i="12"/>
  <c r="K147" i="12" s="1"/>
  <c r="M148" i="12"/>
  <c r="O148" i="12"/>
  <c r="Q148" i="12"/>
  <c r="Q147" i="12" s="1"/>
  <c r="U148" i="12"/>
  <c r="U147" i="12" s="1"/>
  <c r="G150" i="12"/>
  <c r="I150" i="12"/>
  <c r="K150" i="12"/>
  <c r="M150" i="12"/>
  <c r="O150" i="12"/>
  <c r="Q150" i="12"/>
  <c r="U150" i="12"/>
  <c r="G152" i="12"/>
  <c r="I152" i="12"/>
  <c r="K152" i="12"/>
  <c r="M152" i="12"/>
  <c r="O152" i="12"/>
  <c r="Q152" i="12"/>
  <c r="U152" i="12"/>
  <c r="G154" i="12"/>
  <c r="M154" i="12" s="1"/>
  <c r="I154" i="12"/>
  <c r="K154" i="12"/>
  <c r="O154" i="12"/>
  <c r="O147" i="12" s="1"/>
  <c r="Q154" i="12"/>
  <c r="U154" i="12"/>
  <c r="G156" i="12"/>
  <c r="I156" i="12"/>
  <c r="K156" i="12"/>
  <c r="M156" i="12"/>
  <c r="O156" i="12"/>
  <c r="Q156" i="12"/>
  <c r="U156" i="12"/>
  <c r="G158" i="12"/>
  <c r="I158" i="12"/>
  <c r="K158" i="12"/>
  <c r="M158" i="12"/>
  <c r="O158" i="12"/>
  <c r="Q158" i="12"/>
  <c r="U158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6" i="12"/>
  <c r="I166" i="12"/>
  <c r="K166" i="12"/>
  <c r="M166" i="12"/>
  <c r="O166" i="12"/>
  <c r="Q166" i="12"/>
  <c r="U166" i="12"/>
  <c r="G168" i="12"/>
  <c r="I168" i="12"/>
  <c r="K168" i="12"/>
  <c r="M168" i="12"/>
  <c r="O168" i="12"/>
  <c r="Q168" i="12"/>
  <c r="U168" i="12"/>
  <c r="G170" i="12"/>
  <c r="I170" i="12"/>
  <c r="K170" i="12"/>
  <c r="M170" i="12"/>
  <c r="O170" i="12"/>
  <c r="Q170" i="12"/>
  <c r="U170" i="12"/>
  <c r="G174" i="12"/>
  <c r="I174" i="12"/>
  <c r="I173" i="12" s="1"/>
  <c r="K174" i="12"/>
  <c r="K173" i="12" s="1"/>
  <c r="M174" i="12"/>
  <c r="O174" i="12"/>
  <c r="Q174" i="12"/>
  <c r="Q173" i="12" s="1"/>
  <c r="U174" i="12"/>
  <c r="U173" i="12" s="1"/>
  <c r="G177" i="12"/>
  <c r="I177" i="12"/>
  <c r="K177" i="12"/>
  <c r="M177" i="12"/>
  <c r="O177" i="12"/>
  <c r="Q177" i="12"/>
  <c r="U177" i="12"/>
  <c r="G180" i="12"/>
  <c r="I180" i="12"/>
  <c r="K180" i="12"/>
  <c r="M180" i="12"/>
  <c r="O180" i="12"/>
  <c r="Q180" i="12"/>
  <c r="U180" i="12"/>
  <c r="G183" i="12"/>
  <c r="M183" i="12" s="1"/>
  <c r="I183" i="12"/>
  <c r="K183" i="12"/>
  <c r="O183" i="12"/>
  <c r="O173" i="12" s="1"/>
  <c r="Q183" i="12"/>
  <c r="U183" i="12"/>
  <c r="G186" i="12"/>
  <c r="I186" i="12"/>
  <c r="K186" i="12"/>
  <c r="M186" i="12"/>
  <c r="O186" i="12"/>
  <c r="Q186" i="12"/>
  <c r="U186" i="12"/>
  <c r="G189" i="12"/>
  <c r="I189" i="12"/>
  <c r="K189" i="12"/>
  <c r="M189" i="12"/>
  <c r="O189" i="12"/>
  <c r="Q189" i="12"/>
  <c r="U189" i="12"/>
  <c r="G192" i="12"/>
  <c r="I192" i="12"/>
  <c r="K192" i="12"/>
  <c r="M192" i="12"/>
  <c r="O192" i="12"/>
  <c r="Q192" i="12"/>
  <c r="U192" i="12"/>
  <c r="G195" i="12"/>
  <c r="M195" i="12" s="1"/>
  <c r="I195" i="12"/>
  <c r="K195" i="12"/>
  <c r="O195" i="12"/>
  <c r="Q195" i="12"/>
  <c r="U195" i="12"/>
  <c r="G198" i="12"/>
  <c r="I198" i="12"/>
  <c r="K198" i="12"/>
  <c r="M198" i="12"/>
  <c r="O198" i="12"/>
  <c r="Q198" i="12"/>
  <c r="U198" i="12"/>
  <c r="G200" i="12"/>
  <c r="I200" i="12"/>
  <c r="K200" i="12"/>
  <c r="M200" i="12"/>
  <c r="O200" i="12"/>
  <c r="Q200" i="12"/>
  <c r="U200" i="12"/>
  <c r="G202" i="12"/>
  <c r="I202" i="12"/>
  <c r="K202" i="12"/>
  <c r="M202" i="12"/>
  <c r="O202" i="12"/>
  <c r="Q202" i="12"/>
  <c r="U202" i="12"/>
  <c r="G204" i="12"/>
  <c r="M204" i="12" s="1"/>
  <c r="I204" i="12"/>
  <c r="K204" i="12"/>
  <c r="O204" i="12"/>
  <c r="Q204" i="12"/>
  <c r="U204" i="12"/>
  <c r="G207" i="12"/>
  <c r="I207" i="12"/>
  <c r="K207" i="12"/>
  <c r="K206" i="12" s="1"/>
  <c r="M207" i="12"/>
  <c r="O207" i="12"/>
  <c r="Q207" i="12"/>
  <c r="U207" i="12"/>
  <c r="U206" i="12" s="1"/>
  <c r="G209" i="12"/>
  <c r="G206" i="12" s="1"/>
  <c r="I209" i="12"/>
  <c r="K209" i="12"/>
  <c r="M209" i="12"/>
  <c r="O209" i="12"/>
  <c r="O206" i="12" s="1"/>
  <c r="Q209" i="12"/>
  <c r="U209" i="12"/>
  <c r="G211" i="12"/>
  <c r="M211" i="12" s="1"/>
  <c r="I211" i="12"/>
  <c r="K211" i="12"/>
  <c r="O211" i="12"/>
  <c r="Q211" i="12"/>
  <c r="U211" i="12"/>
  <c r="G213" i="12"/>
  <c r="M213" i="12" s="1"/>
  <c r="I213" i="12"/>
  <c r="I206" i="12" s="1"/>
  <c r="K213" i="12"/>
  <c r="O213" i="12"/>
  <c r="Q213" i="12"/>
  <c r="Q206" i="12" s="1"/>
  <c r="U213" i="12"/>
  <c r="G215" i="12"/>
  <c r="I215" i="12"/>
  <c r="K215" i="12"/>
  <c r="M215" i="12"/>
  <c r="O215" i="12"/>
  <c r="Q215" i="12"/>
  <c r="U215" i="12"/>
  <c r="G217" i="12"/>
  <c r="I217" i="12"/>
  <c r="K217" i="12"/>
  <c r="M217" i="12"/>
  <c r="O217" i="12"/>
  <c r="Q217" i="12"/>
  <c r="U217" i="12"/>
  <c r="G219" i="12"/>
  <c r="M219" i="12" s="1"/>
  <c r="I219" i="12"/>
  <c r="K219" i="12"/>
  <c r="O219" i="12"/>
  <c r="Q219" i="12"/>
  <c r="U219" i="12"/>
  <c r="G221" i="12"/>
  <c r="M221" i="12" s="1"/>
  <c r="I221" i="12"/>
  <c r="K221" i="12"/>
  <c r="O221" i="12"/>
  <c r="Q221" i="12"/>
  <c r="U221" i="12"/>
  <c r="G224" i="12"/>
  <c r="G223" i="12" s="1"/>
  <c r="I224" i="12"/>
  <c r="K224" i="12"/>
  <c r="M224" i="12"/>
  <c r="O224" i="12"/>
  <c r="O223" i="12" s="1"/>
  <c r="Q224" i="12"/>
  <c r="U224" i="12"/>
  <c r="G228" i="12"/>
  <c r="M228" i="12" s="1"/>
  <c r="I228" i="12"/>
  <c r="I223" i="12" s="1"/>
  <c r="K228" i="12"/>
  <c r="O228" i="12"/>
  <c r="Q228" i="12"/>
  <c r="Q223" i="12" s="1"/>
  <c r="U228" i="12"/>
  <c r="G231" i="12"/>
  <c r="M231" i="12" s="1"/>
  <c r="I231" i="12"/>
  <c r="K231" i="12"/>
  <c r="O231" i="12"/>
  <c r="Q231" i="12"/>
  <c r="U231" i="12"/>
  <c r="G233" i="12"/>
  <c r="I233" i="12"/>
  <c r="K233" i="12"/>
  <c r="K223" i="12" s="1"/>
  <c r="M233" i="12"/>
  <c r="O233" i="12"/>
  <c r="Q233" i="12"/>
  <c r="U233" i="12"/>
  <c r="U223" i="12" s="1"/>
  <c r="G236" i="12"/>
  <c r="I236" i="12"/>
  <c r="K236" i="12"/>
  <c r="M236" i="12"/>
  <c r="O236" i="12"/>
  <c r="Q236" i="12"/>
  <c r="U236" i="12"/>
  <c r="G239" i="12"/>
  <c r="M239" i="12" s="1"/>
  <c r="I239" i="12"/>
  <c r="K239" i="12"/>
  <c r="O239" i="12"/>
  <c r="Q239" i="12"/>
  <c r="U239" i="12"/>
  <c r="G242" i="12"/>
  <c r="I242" i="12"/>
  <c r="K242" i="12"/>
  <c r="K241" i="12" s="1"/>
  <c r="M242" i="12"/>
  <c r="O242" i="12"/>
  <c r="Q242" i="12"/>
  <c r="U242" i="12"/>
  <c r="U241" i="12" s="1"/>
  <c r="G243" i="12"/>
  <c r="I243" i="12"/>
  <c r="K243" i="12"/>
  <c r="M243" i="12"/>
  <c r="O243" i="12"/>
  <c r="Q243" i="12"/>
  <c r="U243" i="12"/>
  <c r="G244" i="12"/>
  <c r="G241" i="12" s="1"/>
  <c r="I244" i="12"/>
  <c r="K244" i="12"/>
  <c r="O244" i="12"/>
  <c r="O241" i="12" s="1"/>
  <c r="Q244" i="12"/>
  <c r="U244" i="12"/>
  <c r="G245" i="12"/>
  <c r="M245" i="12" s="1"/>
  <c r="I245" i="12"/>
  <c r="I241" i="12" s="1"/>
  <c r="K245" i="12"/>
  <c r="O245" i="12"/>
  <c r="Q245" i="12"/>
  <c r="Q241" i="12" s="1"/>
  <c r="U245" i="12"/>
  <c r="G246" i="12"/>
  <c r="I246" i="12"/>
  <c r="K246" i="12"/>
  <c r="M246" i="12"/>
  <c r="O246" i="12"/>
  <c r="Q246" i="12"/>
  <c r="U246" i="12"/>
  <c r="G247" i="12"/>
  <c r="I247" i="12"/>
  <c r="K247" i="12"/>
  <c r="M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M249" i="12" s="1"/>
  <c r="I249" i="12"/>
  <c r="K249" i="12"/>
  <c r="O249" i="12"/>
  <c r="Q249" i="12"/>
  <c r="U249" i="12"/>
  <c r="G250" i="12"/>
  <c r="I250" i="12"/>
  <c r="K250" i="12"/>
  <c r="M250" i="12"/>
  <c r="O250" i="12"/>
  <c r="Q250" i="12"/>
  <c r="U250" i="12"/>
  <c r="G251" i="12"/>
  <c r="I251" i="12"/>
  <c r="K251" i="12"/>
  <c r="M251" i="12"/>
  <c r="O251" i="12"/>
  <c r="Q251" i="12"/>
  <c r="U251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4" i="12"/>
  <c r="I254" i="12"/>
  <c r="K254" i="12"/>
  <c r="M254" i="12"/>
  <c r="O254" i="12"/>
  <c r="Q254" i="12"/>
  <c r="U254" i="12"/>
  <c r="G255" i="12"/>
  <c r="I255" i="12"/>
  <c r="K255" i="12"/>
  <c r="M255" i="12"/>
  <c r="O255" i="12"/>
  <c r="Q255" i="12"/>
  <c r="U255" i="12"/>
  <c r="G257" i="12"/>
  <c r="M257" i="12" s="1"/>
  <c r="I257" i="12"/>
  <c r="I256" i="12" s="1"/>
  <c r="K257" i="12"/>
  <c r="K256" i="12" s="1"/>
  <c r="O257" i="12"/>
  <c r="Q257" i="12"/>
  <c r="Q256" i="12" s="1"/>
  <c r="U257" i="12"/>
  <c r="U256" i="12" s="1"/>
  <c r="G260" i="12"/>
  <c r="I260" i="12"/>
  <c r="K260" i="12"/>
  <c r="M260" i="12"/>
  <c r="O260" i="12"/>
  <c r="Q260" i="12"/>
  <c r="U260" i="12"/>
  <c r="G263" i="12"/>
  <c r="I263" i="12"/>
  <c r="K263" i="12"/>
  <c r="M263" i="12"/>
  <c r="O263" i="12"/>
  <c r="Q263" i="12"/>
  <c r="U263" i="12"/>
  <c r="G266" i="12"/>
  <c r="M266" i="12" s="1"/>
  <c r="I266" i="12"/>
  <c r="K266" i="12"/>
  <c r="O266" i="12"/>
  <c r="O256" i="12" s="1"/>
  <c r="Q266" i="12"/>
  <c r="U266" i="12"/>
  <c r="G269" i="12"/>
  <c r="M269" i="12" s="1"/>
  <c r="I269" i="12"/>
  <c r="K269" i="12"/>
  <c r="O269" i="12"/>
  <c r="Q269" i="12"/>
  <c r="U269" i="12"/>
  <c r="G272" i="12"/>
  <c r="G271" i="12" s="1"/>
  <c r="I272" i="12"/>
  <c r="K272" i="12"/>
  <c r="M272" i="12"/>
  <c r="O272" i="12"/>
  <c r="O271" i="12" s="1"/>
  <c r="Q272" i="12"/>
  <c r="U272" i="12"/>
  <c r="G275" i="12"/>
  <c r="M275" i="12" s="1"/>
  <c r="I275" i="12"/>
  <c r="K275" i="12"/>
  <c r="O275" i="12"/>
  <c r="Q275" i="12"/>
  <c r="U275" i="12"/>
  <c r="G277" i="12"/>
  <c r="M277" i="12" s="1"/>
  <c r="I277" i="12"/>
  <c r="I271" i="12" s="1"/>
  <c r="K277" i="12"/>
  <c r="O277" i="12"/>
  <c r="Q277" i="12"/>
  <c r="Q271" i="12" s="1"/>
  <c r="U277" i="12"/>
  <c r="G279" i="12"/>
  <c r="I279" i="12"/>
  <c r="K279" i="12"/>
  <c r="K271" i="12" s="1"/>
  <c r="M279" i="12"/>
  <c r="O279" i="12"/>
  <c r="Q279" i="12"/>
  <c r="U279" i="12"/>
  <c r="U271" i="12" s="1"/>
  <c r="G282" i="12"/>
  <c r="I282" i="12"/>
  <c r="K282" i="12"/>
  <c r="M282" i="12"/>
  <c r="O282" i="12"/>
  <c r="Q282" i="12"/>
  <c r="U282" i="12"/>
  <c r="G285" i="12"/>
  <c r="M285" i="12" s="1"/>
  <c r="I285" i="12"/>
  <c r="K285" i="12"/>
  <c r="O285" i="12"/>
  <c r="Q285" i="12"/>
  <c r="U285" i="12"/>
  <c r="G289" i="12"/>
  <c r="M289" i="12" s="1"/>
  <c r="I289" i="12"/>
  <c r="K289" i="12"/>
  <c r="O289" i="12"/>
  <c r="Q289" i="12"/>
  <c r="U289" i="12"/>
  <c r="G293" i="12"/>
  <c r="I293" i="12"/>
  <c r="K293" i="12"/>
  <c r="M293" i="12"/>
  <c r="O293" i="12"/>
  <c r="Q293" i="12"/>
  <c r="U293" i="12"/>
  <c r="G294" i="12"/>
  <c r="I294" i="12"/>
  <c r="K294" i="12"/>
  <c r="M294" i="12"/>
  <c r="O294" i="12"/>
  <c r="Q294" i="12"/>
  <c r="U294" i="12"/>
  <c r="G295" i="12"/>
  <c r="M295" i="12" s="1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8" i="12"/>
  <c r="G297" i="12" s="1"/>
  <c r="I298" i="12"/>
  <c r="K298" i="12"/>
  <c r="M298" i="12"/>
  <c r="O298" i="12"/>
  <c r="O297" i="12" s="1"/>
  <c r="Q298" i="12"/>
  <c r="U298" i="12"/>
  <c r="G301" i="12"/>
  <c r="M301" i="12" s="1"/>
  <c r="I301" i="12"/>
  <c r="K301" i="12"/>
  <c r="O301" i="12"/>
  <c r="Q301" i="12"/>
  <c r="U301" i="12"/>
  <c r="G303" i="12"/>
  <c r="M303" i="12" s="1"/>
  <c r="I303" i="12"/>
  <c r="I297" i="12" s="1"/>
  <c r="K303" i="12"/>
  <c r="O303" i="12"/>
  <c r="Q303" i="12"/>
  <c r="Q297" i="12" s="1"/>
  <c r="U303" i="12"/>
  <c r="G305" i="12"/>
  <c r="I305" i="12"/>
  <c r="K305" i="12"/>
  <c r="K297" i="12" s="1"/>
  <c r="M305" i="12"/>
  <c r="O305" i="12"/>
  <c r="Q305" i="12"/>
  <c r="U305" i="12"/>
  <c r="U297" i="12" s="1"/>
  <c r="G307" i="12"/>
  <c r="I307" i="12"/>
  <c r="K307" i="12"/>
  <c r="M307" i="12"/>
  <c r="O307" i="12"/>
  <c r="Q307" i="12"/>
  <c r="U307" i="12"/>
  <c r="G310" i="12"/>
  <c r="M310" i="12" s="1"/>
  <c r="I310" i="12"/>
  <c r="K310" i="12"/>
  <c r="O310" i="12"/>
  <c r="Q310" i="12"/>
  <c r="U310" i="12"/>
  <c r="G312" i="12"/>
  <c r="M312" i="12" s="1"/>
  <c r="I312" i="12"/>
  <c r="K312" i="12"/>
  <c r="O312" i="12"/>
  <c r="Q312" i="12"/>
  <c r="U312" i="12"/>
  <c r="G314" i="12"/>
  <c r="M314" i="12" s="1"/>
  <c r="I314" i="12"/>
  <c r="K314" i="12"/>
  <c r="O314" i="12"/>
  <c r="Q314" i="12"/>
  <c r="U314" i="12"/>
  <c r="G316" i="12"/>
  <c r="I316" i="12"/>
  <c r="K316" i="12"/>
  <c r="M316" i="12"/>
  <c r="O316" i="12"/>
  <c r="Q316" i="12"/>
  <c r="U316" i="12"/>
  <c r="G319" i="12"/>
  <c r="G320" i="12"/>
  <c r="M320" i="12" s="1"/>
  <c r="I320" i="12"/>
  <c r="I319" i="12" s="1"/>
  <c r="K320" i="12"/>
  <c r="K319" i="12" s="1"/>
  <c r="O320" i="12"/>
  <c r="Q320" i="12"/>
  <c r="Q319" i="12" s="1"/>
  <c r="U320" i="12"/>
  <c r="U319" i="12" s="1"/>
  <c r="G322" i="12"/>
  <c r="M322" i="12" s="1"/>
  <c r="I322" i="12"/>
  <c r="K322" i="12"/>
  <c r="O322" i="12"/>
  <c r="Q322" i="12"/>
  <c r="U322" i="12"/>
  <c r="G324" i="12"/>
  <c r="I324" i="12"/>
  <c r="K324" i="12"/>
  <c r="M324" i="12"/>
  <c r="O324" i="12"/>
  <c r="Q324" i="12"/>
  <c r="U324" i="12"/>
  <c r="G326" i="12"/>
  <c r="M326" i="12" s="1"/>
  <c r="I326" i="12"/>
  <c r="K326" i="12"/>
  <c r="O326" i="12"/>
  <c r="O319" i="12" s="1"/>
  <c r="Q326" i="12"/>
  <c r="U326" i="12"/>
  <c r="G328" i="12"/>
  <c r="M328" i="12" s="1"/>
  <c r="I328" i="12"/>
  <c r="K328" i="12"/>
  <c r="O328" i="12"/>
  <c r="Q328" i="12"/>
  <c r="U328" i="12"/>
  <c r="G330" i="12"/>
  <c r="M330" i="12" s="1"/>
  <c r="I330" i="12"/>
  <c r="K330" i="12"/>
  <c r="O330" i="12"/>
  <c r="Q330" i="12"/>
  <c r="U330" i="12"/>
  <c r="G332" i="12"/>
  <c r="I332" i="12"/>
  <c r="K332" i="12"/>
  <c r="M332" i="12"/>
  <c r="O332" i="12"/>
  <c r="Q332" i="12"/>
  <c r="U332" i="12"/>
  <c r="G334" i="12"/>
  <c r="M334" i="12" s="1"/>
  <c r="I334" i="12"/>
  <c r="K334" i="12"/>
  <c r="O334" i="12"/>
  <c r="Q334" i="12"/>
  <c r="U334" i="12"/>
  <c r="G337" i="12"/>
  <c r="M337" i="12" s="1"/>
  <c r="I337" i="12"/>
  <c r="K337" i="12"/>
  <c r="O337" i="12"/>
  <c r="Q337" i="12"/>
  <c r="U337" i="12"/>
  <c r="G340" i="12"/>
  <c r="I340" i="12"/>
  <c r="K340" i="12"/>
  <c r="O340" i="12"/>
  <c r="Q340" i="12"/>
  <c r="U340" i="12"/>
  <c r="G341" i="12"/>
  <c r="I341" i="12"/>
  <c r="K341" i="12"/>
  <c r="M341" i="12"/>
  <c r="M340" i="12" s="1"/>
  <c r="O341" i="12"/>
  <c r="Q341" i="12"/>
  <c r="U341" i="12"/>
  <c r="I20" i="1"/>
  <c r="I19" i="1"/>
  <c r="I18" i="1"/>
  <c r="I17" i="1"/>
  <c r="I16" i="1"/>
  <c r="I61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256" i="12"/>
  <c r="M223" i="12"/>
  <c r="M206" i="12"/>
  <c r="M147" i="12"/>
  <c r="M271" i="12"/>
  <c r="M173" i="12"/>
  <c r="M105" i="12"/>
  <c r="M319" i="12"/>
  <c r="M297" i="12"/>
  <c r="M92" i="12"/>
  <c r="M68" i="12"/>
  <c r="G92" i="12"/>
  <c r="G256" i="12"/>
  <c r="G173" i="12"/>
  <c r="G147" i="12"/>
  <c r="G68" i="12"/>
  <c r="M9" i="12"/>
  <c r="M8" i="12" s="1"/>
  <c r="M244" i="12"/>
  <c r="M241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<sst xmlns="http://schemas.openxmlformats.org/spreadsheetml/2006/main" count="1115" uniqueCount="508">
  <si>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</si>
  <si>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</si>
  <si>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</si>
  <si>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</si>
  <si>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</si>
  <si>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</si>
  <si>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</si>
  <si>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</si>
  <si>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</si>
  <si>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</si>
  <si>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</si>
  <si>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</si>
  <si>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</si>
  <si>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</si>
  <si>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</si>
  <si>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</si>
  <si>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</si>
  <si>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</si>
  <si>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</si>
  <si>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</si>
  <si>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</si>
  <si>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</si>
  <si>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</si>
  <si>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</si>
  <si>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</si>
  <si>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</si>
  <si>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</si>
  <si>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</si>
  <si>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</si>
  <si>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</si>
  <si>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</si>
  <si>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</si>
  <si>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</si>
  <si>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</si>
  <si>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</si>
  <si>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</si>
  <si>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</si>
  <si>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</si>
  <si>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</si>
  <si>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</si>
  <si>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</si>
  <si>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</si>
  <si>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</si>
  <si>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</si>
  <si>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</si>
  <si>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Víceúčelové sportoviště u ZŠ Žacléř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</si>
  <si>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</si>
  <si>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</si>
  <si>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</si>
  <si>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</si>
  <si>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</si>
  <si>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</si>
  <si>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</si>
  <si>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</si>
  <si>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</si>
  <si>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</si>
  <si>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</si>
  <si>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</si>
  <si>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</si>
  <si>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</si>
  <si>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</si>
  <si>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5</t>
  </si>
  <si>
    <t>Komunikace</t>
  </si>
  <si>
    <t>59</t>
  </si>
  <si>
    <t>Dlažby a předlažby komunikací</t>
  </si>
  <si>
    <t>59.1</t>
  </si>
  <si>
    <t>Sportovní povrch</t>
  </si>
  <si>
    <t>59.2</t>
  </si>
  <si>
    <t>Sportovní vybavení</t>
  </si>
  <si>
    <t>8</t>
  </si>
  <si>
    <t>Trubní vedení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</si>
  <si>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</si>
  <si>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</si>
  <si>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</si>
  <si>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</si>
  <si>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</si>
  <si>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</si>
  <si>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</si>
  <si>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</si>
  <si>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</si>
  <si>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</si>
  <si>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</si>
  <si>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</si>
  <si>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</si>
  <si>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</si>
  <si>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</si>
  <si>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</si>
  <si>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</si>
  <si>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</si>
  <si>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</si>
  <si>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</si>
  <si>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</si>
  <si>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</si>
  <si>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</si>
  <si>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</si>
  <si>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</si>
  <si>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</si>
  <si>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</si>
  <si>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</si>
  <si>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</si>
  <si>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</si>
  <si>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</si>
  <si>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</si>
  <si>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</si>
  <si>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</si>
  <si>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</si>
  <si>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</si>
  <si>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</si>
  <si>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113152111R00</t>
  </si>
  <si>
    <t>Odstranění podkladu z kameniva těženého</t>
  </si>
  <si>
    <t>m3</t>
  </si>
  <si>
    <t>POL1_0</t>
  </si>
  <si>
    <t>antuka:1856*0,06</t>
  </si>
  <si>
    <t>VV</t>
  </si>
  <si>
    <t>písek doskočiště:20*0,3</t>
  </si>
  <si>
    <t>122201102R00</t>
  </si>
  <si>
    <t>Odkopávky nezapažené v hor. 3 do 1000 m3</t>
  </si>
  <si>
    <t>zpevněné pl. - zemina:1158*0,14</t>
  </si>
  <si>
    <t>122201101R00</t>
  </si>
  <si>
    <t>Odkopávky nezapažené v hor. 3 do 100 m3</t>
  </si>
  <si>
    <t>zpevněné pl. - zemina s drnem:665*0,06</t>
  </si>
  <si>
    <t>zatravněné pl. - zemina s drnem:735*0,05</t>
  </si>
  <si>
    <t>zemina s kamenivem:665*0,14</t>
  </si>
  <si>
    <t>tvorba pláně:1823/2*0,05</t>
  </si>
  <si>
    <t>162201102R00</t>
  </si>
  <si>
    <t>Vodorovné přemístění výkopku z hor.1-4 do 50 m</t>
  </si>
  <si>
    <t>171101102R00</t>
  </si>
  <si>
    <t>Uložení sypaniny do násypů zhutněných na 96% PS</t>
  </si>
  <si>
    <t>132201111R00</t>
  </si>
  <si>
    <t>Hloubení rýh š.do 60 cm v hor.3 do 100 m3, STROJNĚ</t>
  </si>
  <si>
    <t>sběrný drén:0,3*0,4*460</t>
  </si>
  <si>
    <t>svodný drén:0,4*0,6*48</t>
  </si>
  <si>
    <t>132201211R00</t>
  </si>
  <si>
    <t>Hloubení rýh š.do 200 cm hor.3 do 100 m3,STROJNĚ</t>
  </si>
  <si>
    <t>kanalizace:1,1*2,2*2*5</t>
  </si>
  <si>
    <t>kanalizace odvodňovací žlab:1,1*2,2*13</t>
  </si>
  <si>
    <t>šachta:2*2*3,2*5</t>
  </si>
  <si>
    <t>131201112R00</t>
  </si>
  <si>
    <t>Hloubení nezapaž. jam hor.3 do 1000 m3, STROJNĚ</t>
  </si>
  <si>
    <t>zasakovací jímka 3x3 m:4,8*4,8*2,2*5</t>
  </si>
  <si>
    <t>133201101R00</t>
  </si>
  <si>
    <t>Hloubení šachet v hor.3 do 100 m3</t>
  </si>
  <si>
    <t>oplocení:0,6*0,6*1,1*(8+20)</t>
  </si>
  <si>
    <t>oplocení:0,4*0,4*0,9*20</t>
  </si>
  <si>
    <t>sportovní vybavení:0,5*0,5*0,75*4</t>
  </si>
  <si>
    <t>streetbal:0,8*0,8*1,1*5</t>
  </si>
  <si>
    <t>lavička:0,2*0,5*0,3*2*12</t>
  </si>
  <si>
    <t>koš:0,45*0,45*0,4*4</t>
  </si>
  <si>
    <t>vyklápěcí lavice:0,5*0,2*0,3*2</t>
  </si>
  <si>
    <t>151101101R00</t>
  </si>
  <si>
    <t>Pažení a rozepření stěn rýh - příložné - hl.do 2 m</t>
  </si>
  <si>
    <t>m2</t>
  </si>
  <si>
    <t>kanalizace:2,2*2*2*5</t>
  </si>
  <si>
    <t>kanalizace odvodňovací žlab:2,2*13*2</t>
  </si>
  <si>
    <t>šachta:2*3,2*2*5</t>
  </si>
  <si>
    <t>151101111R00</t>
  </si>
  <si>
    <t>Odstranění pažení stěn rýh - příložné - hl. do 2 m</t>
  </si>
  <si>
    <t>174101101R00</t>
  </si>
  <si>
    <t>Zásyp jam, rýh, šachet se zhutněním</t>
  </si>
  <si>
    <t>kanalizace:1,1*1,35*2*5</t>
  </si>
  <si>
    <t>kanalizace odvodňovací žlab:1,1*1,35*13</t>
  </si>
  <si>
    <t>šachta:2*2*3,2-3,14*0,6*0,6*3,2</t>
  </si>
  <si>
    <t>zasakovací jímka 3x3 m:5,5*5,5*0,2*5</t>
  </si>
  <si>
    <t>162701105R00</t>
  </si>
  <si>
    <t>Vodorovné přemístění výkopku z hor.1-4 do 10000 m</t>
  </si>
  <si>
    <t>111,36+6+162,12+76,65+93,10+66,72+119,66+253,44+19,34-73,58</t>
  </si>
  <si>
    <t>162701109R00</t>
  </si>
  <si>
    <t>Příplatek k vod. přemístění hor.1-4 za další 1 km</t>
  </si>
  <si>
    <t>(111,36+6+162,12+76,65+93,10+66,72+119,66+253,44+19,34-73,58)*5</t>
  </si>
  <si>
    <t>199000002R00</t>
  </si>
  <si>
    <t>Poplatek za skládku zemina, kamenivo</t>
  </si>
  <si>
    <t>6+162,12+93,10+66,72+119,66+253,44+19,34-73,58</t>
  </si>
  <si>
    <t>R199000004</t>
  </si>
  <si>
    <t>Poplatek za skládku antuky</t>
  </si>
  <si>
    <t>111,36</t>
  </si>
  <si>
    <t>162702199R00</t>
  </si>
  <si>
    <t>Poplatek za skládku drnu</t>
  </si>
  <si>
    <t>76,65</t>
  </si>
  <si>
    <t>181101102R00</t>
  </si>
  <si>
    <t>Úprava pláně v zářezech v hor. 1-4, se zhutněním</t>
  </si>
  <si>
    <t>1823</t>
  </si>
  <si>
    <t>R0054</t>
  </si>
  <si>
    <t>Demontáž ocelového sloupku odřezáním  v=4 m odvoz, do 15-ti km výtěžek poskytnut investorovi</t>
  </si>
  <si>
    <t xml:space="preserve">kus   </t>
  </si>
  <si>
    <t>POL3_0</t>
  </si>
  <si>
    <t>4+2</t>
  </si>
  <si>
    <t>R0055</t>
  </si>
  <si>
    <t>Demontáž ocelového sloupku odřezáním  v=6 m odvoz, do 15-ti km výtěžek poskytnut investorovi</t>
  </si>
  <si>
    <t>10</t>
  </si>
  <si>
    <t>R0056</t>
  </si>
  <si>
    <t>Demontáž odrazového prkna odvoz do 15-ti km, poplatek za skládku</t>
  </si>
  <si>
    <t>961044111R00</t>
  </si>
  <si>
    <t>Bourání základů z betonu prostého</t>
  </si>
  <si>
    <t>základy:0,5*0,5*0,5*2</t>
  </si>
  <si>
    <t>odrazové prkno:1*0,3*0,3</t>
  </si>
  <si>
    <t>113108325R00</t>
  </si>
  <si>
    <t>Odstranění asfaltové vrstvy pl. do 50 m2, tl.25 cm</t>
  </si>
  <si>
    <t>12*0,15</t>
  </si>
  <si>
    <t>919735116R00</t>
  </si>
  <si>
    <t>Řezání stávajícího živičného krytu tl. 25 - 30 cm</t>
  </si>
  <si>
    <t>m</t>
  </si>
  <si>
    <t>12</t>
  </si>
  <si>
    <t>979081111R00</t>
  </si>
  <si>
    <t>Odvoz suti a vybour. hmot na skládku do 1 km</t>
  </si>
  <si>
    <t>t</t>
  </si>
  <si>
    <t>beton:0,34*2,2</t>
  </si>
  <si>
    <t>asfalt:1,8*0,55</t>
  </si>
  <si>
    <t>979081121R00</t>
  </si>
  <si>
    <t>Příplatek k odvozu za každý další 1 km</t>
  </si>
  <si>
    <t>beton:0,34*2,2*14</t>
  </si>
  <si>
    <t>asfalt:1,8*0,55*14</t>
  </si>
  <si>
    <t>979990103R00</t>
  </si>
  <si>
    <t>Poplatek za skládku suti - beton do 30x30 cm</t>
  </si>
  <si>
    <t>979990112R00</t>
  </si>
  <si>
    <t>Poplatek za skládku suti-obal.kam.-asfalt do 30x30</t>
  </si>
  <si>
    <t>R00100</t>
  </si>
  <si>
    <t>Nákup zeminy schopné zúrodnění</t>
  </si>
  <si>
    <t>1849*0,1</t>
  </si>
  <si>
    <t>167101101R00</t>
  </si>
  <si>
    <t>Nakládání výkopku z hor.1-4 v množství do 100 m3</t>
  </si>
  <si>
    <t>181301101R00</t>
  </si>
  <si>
    <t>Rozprostření ornice, rovina, tl. do 10 cm do 500m2</t>
  </si>
  <si>
    <t>1849</t>
  </si>
  <si>
    <t>180402111R00</t>
  </si>
  <si>
    <t>Založení trávníku parkového výsevem v rovině</t>
  </si>
  <si>
    <t>00572410R</t>
  </si>
  <si>
    <t xml:space="preserve">Směs travní parková mírná zátěž </t>
  </si>
  <si>
    <t>kg</t>
  </si>
  <si>
    <t>1849*0,03</t>
  </si>
  <si>
    <t>271571111R00</t>
  </si>
  <si>
    <t>Polštář základu ze štěrkopísku tříděného</t>
  </si>
  <si>
    <t>oplocení:0,6*0,6*0,1*(8+20)</t>
  </si>
  <si>
    <t>oplocení:0,4*0,4*0,1*20</t>
  </si>
  <si>
    <t>sportovní vybavení:0,5*0,5*0,1*4</t>
  </si>
  <si>
    <t>streetbal:0,8*0,8*0,1*5</t>
  </si>
  <si>
    <t>lavička:0,2*0,5*0,1*2*12</t>
  </si>
  <si>
    <t>koš:0,45*0,45*0,1*4</t>
  </si>
  <si>
    <t>vyklápěcí lavice:0,5*0,2*0,1*2</t>
  </si>
  <si>
    <t>275353112R00</t>
  </si>
  <si>
    <t>Bednění kotev.otvorů patek do 0,02 m2, hl. 1,0 m</t>
  </si>
  <si>
    <t>kus</t>
  </si>
  <si>
    <t>Např. PVC DN 100-250 mm</t>
  </si>
  <si>
    <t>POP</t>
  </si>
  <si>
    <t>oplocení:(8+20)</t>
  </si>
  <si>
    <t>oplocení:20</t>
  </si>
  <si>
    <t>sportovní vybavení:4</t>
  </si>
  <si>
    <t>streetbal:5</t>
  </si>
  <si>
    <t>275313611R00</t>
  </si>
  <si>
    <t>Beton základových patek prostý C 16/20</t>
  </si>
  <si>
    <t>oplocení:0,6*0,6*1*(8+20)</t>
  </si>
  <si>
    <t>oplocení:0,4*0,4*0,8*20</t>
  </si>
  <si>
    <t>sportovní vybavení:0,5*0,5*0,65*4</t>
  </si>
  <si>
    <t>streetbal:0,8*0,8*1*5</t>
  </si>
  <si>
    <t>lavička:0,2*0,5*0,2*2*12</t>
  </si>
  <si>
    <t>koš:0,45*0,45*0,3*4</t>
  </si>
  <si>
    <t>vyklápěcí lavice:0,5*0,2*0,2*2</t>
  </si>
  <si>
    <t>275351215R00</t>
  </si>
  <si>
    <t>Bednění stěn základových patek - zřízení</t>
  </si>
  <si>
    <t>oplocení:0,6*4*0,3*(8+20)</t>
  </si>
  <si>
    <t>oplocení:0,4*4*0,3*20</t>
  </si>
  <si>
    <t>sportovní vybavení:0,5*4*0,3*4</t>
  </si>
  <si>
    <t>streetbal:0,8*4*0,3*5</t>
  </si>
  <si>
    <t>275351216R00</t>
  </si>
  <si>
    <t>Bednění stěn základových patek - odstranění</t>
  </si>
  <si>
    <t>631361921RT4</t>
  </si>
  <si>
    <t>Výztuž mazanin svařovanou sítí průměr drátu  6,0, oka 100/100 mm KH30</t>
  </si>
  <si>
    <t>kruh:3,14*1,135*1,135*0,0022*2</t>
  </si>
  <si>
    <t>streetbal:(0,8*0,8*2+1*0,8*4)*5*0,0044</t>
  </si>
  <si>
    <t>273321311R00</t>
  </si>
  <si>
    <t>Železobeton základových desek C 16/20</t>
  </si>
  <si>
    <t>kruh:3,14*1,135*1,135*0,15</t>
  </si>
  <si>
    <t>273351215R00</t>
  </si>
  <si>
    <t>Bednění stěn základových desek - zřízení</t>
  </si>
  <si>
    <t>kruh:2*3,14*1,135*0,2</t>
  </si>
  <si>
    <t>273351216R00</t>
  </si>
  <si>
    <t>Bednění stěn základových desek - odstranění</t>
  </si>
  <si>
    <t>338171121V01</t>
  </si>
  <si>
    <t>Osazení sloupků plot.ocelových, zalitím MC nad 2,6m</t>
  </si>
  <si>
    <t>20+8</t>
  </si>
  <si>
    <t>338171111R00</t>
  </si>
  <si>
    <t>Osazení sloupků plot.oc.do 2 m do patek, zalití MC</t>
  </si>
  <si>
    <t>20</t>
  </si>
  <si>
    <t>R03135</t>
  </si>
  <si>
    <t>Sloupek oplocení z jeklu 60/120/4 mm, dl. 5 800 mm, žárově pozinkovaný</t>
  </si>
  <si>
    <t>R03134</t>
  </si>
  <si>
    <t>Sloupek oplocení z jeklu 60/120/3 mm, dl. 4 800 mm, žárově pozinkovaný</t>
  </si>
  <si>
    <t>R03136</t>
  </si>
  <si>
    <t>Sloupek oplocení z jeklu 60/120/3 mm, dl. 1 500 mm, žárově pozinkovaný</t>
  </si>
  <si>
    <t>767995104R00</t>
  </si>
  <si>
    <t>Výroba a montáž kov. atypických konstr. do 50 kg</t>
  </si>
  <si>
    <t>(32,2*2+1,55*4+15,2*2+0,25*4)*5,34</t>
  </si>
  <si>
    <t>R0326</t>
  </si>
  <si>
    <t>Ztužení plotové, žárově pozinkované, z jeklu 60/ 60/3 mm</t>
  </si>
  <si>
    <t>(32,2*2+1,55*4+15,2*2+0,25*4)</t>
  </si>
  <si>
    <t>90100110</t>
  </si>
  <si>
    <t>Síť pro oplocení PE 45/45/3 mm dodávka a montáž</t>
  </si>
  <si>
    <t>Včetně ocelového lanka, napínáků a karabinek.</t>
  </si>
  <si>
    <t>(32,2*2+1,55*4)*3</t>
  </si>
  <si>
    <t>15,2*2*4-3*1*2</t>
  </si>
  <si>
    <t>767920230R00</t>
  </si>
  <si>
    <t>Montáž vrat na ocelové sloupky, plochy do 6 m2</t>
  </si>
  <si>
    <t>90100178</t>
  </si>
  <si>
    <t>Brána 2000/2500 mm, žárově pozinkovaná výplň</t>
  </si>
  <si>
    <t>R0076</t>
  </si>
  <si>
    <t>Mantinel PP, v=1 000 mm, kompletní dodávka a montáž</t>
  </si>
  <si>
    <t>Včetně lemujícího profilu a uchycení. Podrobnější popis viz. "Obecná specifikace".</t>
  </si>
  <si>
    <t>(32,2*2+1,55*4+15,2*2-3*2)</t>
  </si>
  <si>
    <t>R564 80-1111.4</t>
  </si>
  <si>
    <t>Podklad kameniva drceného po zhutnění tl. 1cm, frakce 0/4 mm, tř. A</t>
  </si>
  <si>
    <t>hřiště:34*17+3*1,5*2</t>
  </si>
  <si>
    <t>ovál a skok daleký:815</t>
  </si>
  <si>
    <t>R564 80-1111.3</t>
  </si>
  <si>
    <t>Podklad z kameniva drcen po zhutnění tloušťky 2 cm, frakce 4/8 mm, tř. A</t>
  </si>
  <si>
    <t>R564 80-1111.1</t>
  </si>
  <si>
    <t>Podklad z kameniva drcen po zhutnění tloušťky 3 cm, frakce 8/16 mm tř. A</t>
  </si>
  <si>
    <t>R564 81-1112.2</t>
  </si>
  <si>
    <t>Podklad z kameniva drcen po zhutnění tloušťky 6 cm, frakce 16/32 mm, tř. A</t>
  </si>
  <si>
    <t>564721112R00</t>
  </si>
  <si>
    <t>Podklad z kameniva drceného vel.32-63 mm,tl. 9 cm</t>
  </si>
  <si>
    <t>564821112RT4</t>
  </si>
  <si>
    <t>Podklad ze štěrkodrti po zhutnění tloušťky 9 cm, štěrkodrť frakce 0-63 mm tř. A</t>
  </si>
  <si>
    <t>568111111R00</t>
  </si>
  <si>
    <t>Zřízení vrstvy z geotextilie skl.do 1:5, š.do 3 m</t>
  </si>
  <si>
    <t>69366057R</t>
  </si>
  <si>
    <t>Geotextilie 100% PP, 400 g/m2 šíře do 8,8 m</t>
  </si>
  <si>
    <t>hřiště:(34*17+3*1,5*2)*1,15</t>
  </si>
  <si>
    <t>ovál a skok daleký:815*1,15</t>
  </si>
  <si>
    <t>564861111R00</t>
  </si>
  <si>
    <t>Podklad ze štěrkodrti po zhutnění tloušťky 20 cm</t>
  </si>
  <si>
    <t>doskočiště:7,5*3,5</t>
  </si>
  <si>
    <t>doskočiště:7,2*3,2</t>
  </si>
  <si>
    <t>69366049</t>
  </si>
  <si>
    <t>Geotextilie 200 g/m2</t>
  </si>
  <si>
    <t>doskočiště:7,2*3,2*1,15</t>
  </si>
  <si>
    <t>564231111R00</t>
  </si>
  <si>
    <t>Podklad ze štěrkopísku po zhutnění tloušťky 10 cm</t>
  </si>
  <si>
    <t>kruh:3,14*1,135*1,135</t>
  </si>
  <si>
    <t>596215020R00</t>
  </si>
  <si>
    <t>Kladení zámkové dlažby tl. 6 cm do drtě tl. 3 cm</t>
  </si>
  <si>
    <t>dlažba:193</t>
  </si>
  <si>
    <t>59245110R</t>
  </si>
  <si>
    <t>Dlažba zámková 6 cm přírodní</t>
  </si>
  <si>
    <t>dlažba:193*1,02</t>
  </si>
  <si>
    <t>R564851111</t>
  </si>
  <si>
    <t>Podklad z kameniva drceného po zhutnění tl. 15 cm, frakce 8/16 mm, tř. A</t>
  </si>
  <si>
    <t>596215040R00</t>
  </si>
  <si>
    <t>Kladení zámkové dlažby tl. 8 cm do drtě tl. 4 cm</t>
  </si>
  <si>
    <t>160</t>
  </si>
  <si>
    <t>592451170R</t>
  </si>
  <si>
    <t>Dlažba zámková 20x10x8 cm přírodní</t>
  </si>
  <si>
    <t>160*1,02</t>
  </si>
  <si>
    <t>R5648011111</t>
  </si>
  <si>
    <t>Podklad z kameniva drcen po zhutnění tloušťky 4 cm, frakce 8/16 mm tř. A</t>
  </si>
  <si>
    <t>R5648111113</t>
  </si>
  <si>
    <t>Podklad z kameniva drceného po zhutnění tl. 5 cm, frakce 16-32 mm, tř. A</t>
  </si>
  <si>
    <t>160*2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</si>
  <si>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</si>
  <si>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</si>
  <si>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</si>
  <si>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hřiště:587</t>
  </si>
  <si>
    <t>R0420</t>
  </si>
  <si>
    <t>Umělý trávník s křemičitým vsypem, tl. 15+2 mm</t>
  </si>
  <si>
    <t>Výška vlákna trávníku min. 15 mm, tl. podložky min. 2 mm, vlákno fibrelizované rovné 100% polypropylen, tl. vlákna min. 60 mikronů, počet vpichů min. 30 000 ks/m2.</t>
  </si>
  <si>
    <t>R0403.2</t>
  </si>
  <si>
    <t>Příplatek za barevnost sportovního povrchu červená, a zelená barva</t>
  </si>
  <si>
    <t>R0430</t>
  </si>
  <si>
    <t>Lajna vřezaná pro umělý trávník</t>
  </si>
  <si>
    <t>tenis, volejbal, nohejbal:146+89+30,8</t>
  </si>
  <si>
    <t>m. kopaná, streetbal, florbal:176+16,4*5+25*2</t>
  </si>
  <si>
    <t>R0401</t>
  </si>
  <si>
    <t>Vodopropustný dvouvrstvý odpružený tartan červený, tl. 13 mm</t>
  </si>
  <si>
    <t>Směs z pryžového granulátu frakce 1-4 mm a PUR pojiva tl. 10 mm + vrchní nástřik z barevného PUR pojiva a jemného celobarevného pryžového granulátu frakce 0,5-1,5 mm, s filtračním průtokem min. 150 mm/h.</t>
  </si>
  <si>
    <t>R0410</t>
  </si>
  <si>
    <t>Lajnování na tartan - polyuretanová barva, lajny š 50 mm</t>
  </si>
  <si>
    <t>ovál a skok daleký:407</t>
  </si>
  <si>
    <t>R0774</t>
  </si>
  <si>
    <t>Sloupky na tenis pozinkované, vč. sítě, pouzder a, víček, dodávka a montáž</t>
  </si>
  <si>
    <t>sada</t>
  </si>
  <si>
    <t>R0772</t>
  </si>
  <si>
    <t>Sloupky pro volejbal pozinkované vč.sítě, volejbal-nohejbal, pouzder a víček dodávka a</t>
  </si>
  <si>
    <t>R0780</t>
  </si>
  <si>
    <t>Branka pro m. kopanou 2x3 m, žárově  pozinkovaná, dodávka a montáž</t>
  </si>
  <si>
    <t>R0782</t>
  </si>
  <si>
    <t>Branka florbalová, síť</t>
  </si>
  <si>
    <t>R0108</t>
  </si>
  <si>
    <t>Bezpečnostní obalení sloupu v=2 m</t>
  </si>
  <si>
    <t>Koš streetbalu atyp. s odrazovou deskou a řetíz., síťkou dodávka a montáž</t>
  </si>
  <si>
    <t>953943123R00</t>
  </si>
  <si>
    <t>Osazení kovových předmětů do betonu, 15 kg / kus</t>
  </si>
  <si>
    <t>R0304</t>
  </si>
  <si>
    <t>Odrazové prkno skoku do dálky, ocelový rámeček žárově pozinkovaný</t>
  </si>
  <si>
    <t>R0101</t>
  </si>
  <si>
    <t>Obruč vrhačského kruhu 2,135 m</t>
  </si>
  <si>
    <t>R0102</t>
  </si>
  <si>
    <t>Břevno vrhačského kruhu</t>
  </si>
  <si>
    <t>R0986A</t>
  </si>
  <si>
    <t>Plachta pro doskočiště cca 7,5x3,5 m, s úchytkami atyp., dodávka a montáž</t>
  </si>
  <si>
    <t>R0213</t>
  </si>
  <si>
    <t>Lavička bez opěradla dodávka a montáž</t>
  </si>
  <si>
    <t>R0212</t>
  </si>
  <si>
    <t>Odpadkový koš dodávka a montáž vč. výkopů a, základů</t>
  </si>
  <si>
    <t>R0423.2</t>
  </si>
  <si>
    <t>Lavice vyklápěcí pro sloupky dodávka a montáž</t>
  </si>
  <si>
    <t>871353121R00</t>
  </si>
  <si>
    <t>Montáž trub z plastu, gumový kroužek, DN 200</t>
  </si>
  <si>
    <t>kanalizace:2*5</t>
  </si>
  <si>
    <t>kanalizace odvodňovací žlab:13</t>
  </si>
  <si>
    <t>28611156.AR</t>
  </si>
  <si>
    <t>Trubka kanalizační SN 4 PVC 200x4,9x1000 mm</t>
  </si>
  <si>
    <t>kanalizace:2*5*1,02</t>
  </si>
  <si>
    <t>kanalizace odvodňovací žlab:13*1,02</t>
  </si>
  <si>
    <t>451572111R00</t>
  </si>
  <si>
    <t>Lože pod potrubí z kameniva těženého 0 - 4 mm</t>
  </si>
  <si>
    <t>kanalizace:1,1*0,15*2*5</t>
  </si>
  <si>
    <t>kanalizace odvodňovací žlab:1,1*0,15*13</t>
  </si>
  <si>
    <t>175101101RT2</t>
  </si>
  <si>
    <t>Obsyp potrubí bez prohození sypaniny s dodáním, štěrkopísku frakce 0 - 22 mm</t>
  </si>
  <si>
    <t>kanalizace:1,1*0,7*2*5</t>
  </si>
  <si>
    <t>kanalizace odvodňovací žlab:1,1*0,7*13</t>
  </si>
  <si>
    <t>894412211RBA</t>
  </si>
  <si>
    <t>Šachta DN 1000, stěna 90 mm, dno přímé V max. 40, hloubka dna 3,00 m, poklop litina 12,5 t</t>
  </si>
  <si>
    <t>871318111R00</t>
  </si>
  <si>
    <t>Kladení drenážního potrubí z plastických hmot</t>
  </si>
  <si>
    <t>sběrný drén:460</t>
  </si>
  <si>
    <t>svodný drén:48</t>
  </si>
  <si>
    <t>28611223.AR</t>
  </si>
  <si>
    <t>Trubka PVC drenážní flexibilní d 100 mm</t>
  </si>
  <si>
    <t>sběrný drén:460*1,02</t>
  </si>
  <si>
    <t>28611225.AR</t>
  </si>
  <si>
    <t>Trubka PVC drenážní flexibilní d 160 mm</t>
  </si>
  <si>
    <t>svodný drén:48*1,02</t>
  </si>
  <si>
    <t>212971110R00</t>
  </si>
  <si>
    <t>Opláštění trativodů z geotext., do sklonu 1:2,5</t>
  </si>
  <si>
    <t>sběrný drén:(0,3*3+0,4*2)*460</t>
  </si>
  <si>
    <t>svodný drén:(0,4*2+0,6*2)*48</t>
  </si>
  <si>
    <t>69366197R</t>
  </si>
  <si>
    <t>Geotextilie 200 g/m2 š. 200cm 100% PP</t>
  </si>
  <si>
    <t>sběrný drén:(0,3*3+0,4*2)*460*1,15</t>
  </si>
  <si>
    <t>svodný drén:(0,4*2+0,6*2)*48*1,15</t>
  </si>
  <si>
    <t>212561111R00</t>
  </si>
  <si>
    <t>Výplň odvodňov. trativodů kam. hrubě drcen. 16 mm</t>
  </si>
  <si>
    <t>Změna frakce na 4-8 mm.</t>
  </si>
  <si>
    <t>sběrný drén:0,3*0,25*460</t>
  </si>
  <si>
    <t>svodný drén:0,4*0,3*48</t>
  </si>
  <si>
    <t>Frakce 8-16 mm.</t>
  </si>
  <si>
    <t>sběrný drén:0,3*0,15*460</t>
  </si>
  <si>
    <t>877353121RT5</t>
  </si>
  <si>
    <t>Montáž tvarovek odboč. plast. gum. kroužek DN 200, včetně dodávky odbočky PVC 160/110 mm</t>
  </si>
  <si>
    <t>877353121RT2</t>
  </si>
  <si>
    <t>Montáž tvarovek odboč. plast. gum. kroužek DN 200, včetně dodávky odbočky PVC 110/110 mm</t>
  </si>
  <si>
    <t>877353123R00</t>
  </si>
  <si>
    <t>Montáž tvarovek jednoos. plast. gum.kroužek DN 200</t>
  </si>
  <si>
    <t>28651691.AR</t>
  </si>
  <si>
    <t>Redukce kanalizační 160/ 110 PVC</t>
  </si>
  <si>
    <t>zasakovací jímka 3x3 m:(4,5*4,5*1,4-3,0*3,0*1,2)*5</t>
  </si>
  <si>
    <t>213151111R00</t>
  </si>
  <si>
    <t>Montáž vsakovacího bloku nebo tunelu do V 450 l</t>
  </si>
  <si>
    <t>zasakovací jímka 3x3 m:50*5</t>
  </si>
  <si>
    <t>R286-97910</t>
  </si>
  <si>
    <t>Blok vsakovací 600 x 600 x 600 mm</t>
  </si>
  <si>
    <t>zasakovací jímka 3x3 m:48*5</t>
  </si>
  <si>
    <t>R286-97910.1</t>
  </si>
  <si>
    <t>Blok vsakovací 600 x 600 x 600 mm, s kanálkem DN 80</t>
  </si>
  <si>
    <t>zasakovací jímka 3x3 m:1*5</t>
  </si>
  <si>
    <t>R286-97910.2</t>
  </si>
  <si>
    <t>Blok vsakovací kontrolní  600 x 600 x 600 mm</t>
  </si>
  <si>
    <t>Jedná se o 4 komponenty na 1 box 600 x 600 x 600 mm.</t>
  </si>
  <si>
    <t>213151121R00</t>
  </si>
  <si>
    <t>Obalení vsakovacích bloků geotextílií</t>
  </si>
  <si>
    <t>zasakovací jímka 3x3 m:(3*3*2+3*1,2*4)*5</t>
  </si>
  <si>
    <t>zasakovací jímka 3x3 m:(3*3*2+3*1,2*4)*5*1,15</t>
  </si>
  <si>
    <t>564261111R00</t>
  </si>
  <si>
    <t>Podklad ze štěrkopísku po zhutnění tloušťky 20 cm</t>
  </si>
  <si>
    <t>zasakovací jímka 3x3 m:4*4*5</t>
  </si>
  <si>
    <t>721176232R00</t>
  </si>
  <si>
    <t>Potrubí  svodné  D 110 x 3,2 mm</t>
  </si>
  <si>
    <t>Odvzdušnění vsakovací jímky zaústěno do bet. šachty.</t>
  </si>
  <si>
    <t>zasakovací jímka 3x3 m:3,5*5</t>
  </si>
  <si>
    <t>0,3*0,1*(548+12)</t>
  </si>
  <si>
    <t>916561111RT4</t>
  </si>
  <si>
    <t>Osazení záhon.obrubníků do lože z C 12/15 s opěrou, včetně obrubníku  50/5/25 cm</t>
  </si>
  <si>
    <t>548</t>
  </si>
  <si>
    <t>917862111RV3</t>
  </si>
  <si>
    <t>Osazení stojat. obrub.bet. s opěrou,lože z C 12/15, včetně obrubníku nájezdového 1000/150/150 mm</t>
  </si>
  <si>
    <t>917461111R00</t>
  </si>
  <si>
    <t>Osaz. stoj. obrub. kam. s opěrou, lože z C 12/15</t>
  </si>
  <si>
    <t>doskočiště:(7+3)*2</t>
  </si>
  <si>
    <t>R0991A</t>
  </si>
  <si>
    <t>Polymerbetonový obrubník a s gumovým krytem</t>
  </si>
  <si>
    <t>R0107</t>
  </si>
  <si>
    <t>Lapač písku š=500 mm, dodávka a montáž</t>
  </si>
  <si>
    <t>7,15+7,15+4+1,15+1,15</t>
  </si>
  <si>
    <t>171201101R00</t>
  </si>
  <si>
    <t>Uložení sypaniny do násypů nezhutněných</t>
  </si>
  <si>
    <t>doskočiště:7*3*0,3</t>
  </si>
  <si>
    <t>58330999.0001</t>
  </si>
  <si>
    <t>Písek vhodný pro doskočiště</t>
  </si>
  <si>
    <t>Čistý křemičitý (SiO2 min 96%) kulatozrnný (zrna zaoblená a zakulacená) písek bílý bez organických komponentů, maximální frakce 2 mm - z nichž max 5% hmotnostních je nižší než 0,2 mm - automaticky splňující Vyhl.č.238/2011 Sb.</t>
  </si>
  <si>
    <t>R597101020</t>
  </si>
  <si>
    <t>Žlab odvodňovací polymerbeton š= 150 mm včetně, dodávky roštu a žlabu</t>
  </si>
  <si>
    <t>Podrobnější popis viz obecná specifikace prvků.</t>
  </si>
  <si>
    <t>998222012R00</t>
  </si>
  <si>
    <t>Přesun hmot, zpevněné plochy, kryt z kameniva</t>
  </si>
  <si>
    <t/>
  </si>
  <si>
    <t>SUM</t>
  </si>
  <si>
    <t>POPUZIV</t>
  </si>
  <si>
    <t>END</t>
  </si>
  <si>
    <t>SO 01 Sportoviště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</si>
</sst>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2.5" customHeight="1" x14ac:dyDescent="0.2">
      <c r="A3" s="4"/>
      <c r="B3" s="111" t="s">
        <v>43</v>
      </c>
      <c r="C3" s="112"/>
      <c r="D3" s="113" t="s">
        <v>507</v>
      </c>
      <c r="E3" s="114"/>
      <c r="F3" s="114"/>
      <c r="G3" s="114"/>
      <c r="H3" s="114"/>
      <c r="I3" s="114"/>
      <c r="J3" s="115"/>
    </row>
    <row r="4" spans="1:15" ht="23.25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SUMIF(F47:F60,A16,I47:I60)+SUMIF(F47:F60,"PSU",I47:I60)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SUMIF(F47:F60,A17,I47:I60)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SUMIF(F47:F60,A18,I47:I60)</f>
        <v>0</v>
      </c>
      <c r="J18" s="93"/>
    </row>
    <row r="19" spans="1:10" ht="23.25" customHeight="1" x14ac:dyDescent="0.2">
      <c r="A19" s="193" t="s">
        <v>79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SUMIF(F47:F60,A19,I47:I60)</f>
        <v>0</v>
      </c>
      <c r="J19" s="93"/>
    </row>
    <row r="20" spans="1:10" ht="23.25" customHeight="1" x14ac:dyDescent="0.2">
      <c r="A20" s="193" t="s">
        <v>80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SUMIF(F47:F60,A20,I47:I60)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Pol'!AC343</f>
        <v>0</v>
      </c>
      <c r="G39" s="148">
        <f>'Rozpočet Pol'!AD343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Pol'!G68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Pol'!G92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Pol'!G105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Pol'!G147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Pol'!G173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Pol'!G206</f>
        <v>0</v>
      </c>
      <c r="J53" s="185"/>
    </row>
    <row r="54" spans="1:10" ht="25.5" customHeight="1" x14ac:dyDescent="0.2">
      <c r="A54" s="163"/>
      <c r="B54" s="166" t="s">
        <v>65</v>
      </c>
      <c r="C54" s="165" t="s">
        <v>66</v>
      </c>
      <c r="D54" s="167"/>
      <c r="E54" s="167"/>
      <c r="F54" s="183" t="s">
        <v>23</v>
      </c>
      <c r="G54" s="184"/>
      <c r="H54" s="184"/>
      <c r="I54" s="185">
        <f>'Rozpočet Pol'!G223</f>
        <v>0</v>
      </c>
      <c r="J54" s="185"/>
    </row>
    <row r="55" spans="1:10" ht="25.5" customHeight="1" x14ac:dyDescent="0.2">
      <c r="A55" s="163"/>
      <c r="B55" s="166" t="s">
        <v>67</v>
      </c>
      <c r="C55" s="165" t="s">
        <v>68</v>
      </c>
      <c r="D55" s="167"/>
      <c r="E55" s="167"/>
      <c r="F55" s="183" t="s">
        <v>23</v>
      </c>
      <c r="G55" s="184"/>
      <c r="H55" s="184"/>
      <c r="I55" s="185">
        <f>'Rozpočet Pol'!G241</f>
        <v>0</v>
      </c>
      <c r="J55" s="185"/>
    </row>
    <row r="56" spans="1:10" ht="25.5" customHeight="1" x14ac:dyDescent="0.2">
      <c r="A56" s="163"/>
      <c r="B56" s="166" t="s">
        <v>69</v>
      </c>
      <c r="C56" s="165" t="s">
        <v>70</v>
      </c>
      <c r="D56" s="167"/>
      <c r="E56" s="167"/>
      <c r="F56" s="183" t="s">
        <v>23</v>
      </c>
      <c r="G56" s="184"/>
      <c r="H56" s="184"/>
      <c r="I56" s="185">
        <f>'Rozpočet Pol'!G256</f>
        <v>0</v>
      </c>
      <c r="J56" s="185"/>
    </row>
    <row r="57" spans="1:10" ht="25.5" customHeight="1" x14ac:dyDescent="0.2">
      <c r="A57" s="163"/>
      <c r="B57" s="166" t="s">
        <v>71</v>
      </c>
      <c r="C57" s="165" t="s">
        <v>72</v>
      </c>
      <c r="D57" s="167"/>
      <c r="E57" s="167"/>
      <c r="F57" s="183" t="s">
        <v>23</v>
      </c>
      <c r="G57" s="184"/>
      <c r="H57" s="184"/>
      <c r="I57" s="185">
        <f>'Rozpočet Pol'!G271</f>
        <v>0</v>
      </c>
      <c r="J57" s="185"/>
    </row>
    <row r="58" spans="1:10" ht="25.5" customHeight="1" x14ac:dyDescent="0.2">
      <c r="A58" s="163"/>
      <c r="B58" s="166" t="s">
        <v>73</v>
      </c>
      <c r="C58" s="165" t="s">
        <v>74</v>
      </c>
      <c r="D58" s="167"/>
      <c r="E58" s="167"/>
      <c r="F58" s="183" t="s">
        <v>23</v>
      </c>
      <c r="G58" s="184"/>
      <c r="H58" s="184"/>
      <c r="I58" s="185">
        <f>'Rozpočet Pol'!G297</f>
        <v>0</v>
      </c>
      <c r="J58" s="185"/>
    </row>
    <row r="59" spans="1:10" ht="25.5" customHeight="1" x14ac:dyDescent="0.2">
      <c r="A59" s="163"/>
      <c r="B59" s="166" t="s">
        <v>75</v>
      </c>
      <c r="C59" s="165" t="s">
        <v>76</v>
      </c>
      <c r="D59" s="167"/>
      <c r="E59" s="167"/>
      <c r="F59" s="183" t="s">
        <v>23</v>
      </c>
      <c r="G59" s="184"/>
      <c r="H59" s="184"/>
      <c r="I59" s="185">
        <f>'Rozpočet Pol'!G319</f>
        <v>0</v>
      </c>
      <c r="J59" s="185"/>
    </row>
    <row r="60" spans="1:10" ht="25.5" customHeight="1" x14ac:dyDescent="0.2">
      <c r="A60" s="163"/>
      <c r="B60" s="177" t="s">
        <v>77</v>
      </c>
      <c r="C60" s="178" t="s">
        <v>78</v>
      </c>
      <c r="D60" s="179"/>
      <c r="E60" s="179"/>
      <c r="F60" s="186" t="s">
        <v>23</v>
      </c>
      <c r="G60" s="187"/>
      <c r="H60" s="187"/>
      <c r="I60" s="188">
        <f>'Rozpočet Pol'!G340</f>
        <v>0</v>
      </c>
      <c r="J60" s="188"/>
    </row>
    <row r="61" spans="1:10" ht="25.5" customHeight="1" x14ac:dyDescent="0.2">
      <c r="A61" s="164"/>
      <c r="B61" s="170" t="s">
        <v>1</v>
      </c>
      <c r="C61" s="170"/>
      <c r="D61" s="171"/>
      <c r="E61" s="171"/>
      <c r="F61" s="189"/>
      <c r="G61" s="190"/>
      <c r="H61" s="190"/>
      <c r="I61" s="191">
        <f>SUM(I47:I60)</f>
        <v>0</v>
      </c>
      <c r="J61" s="191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5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82</v>
      </c>
    </row>
    <row r="2" spans="1:60" ht="24.95" customHeight="1" x14ac:dyDescent="0.2">
      <c r="A2" s="202" t="s">
        <v>81</v>
      </c>
      <c r="B2" s="196"/>
      <c r="C2" s="197" t="s">
        <v>45</v>
      </c>
      <c r="D2" s="198"/>
      <c r="E2" s="198"/>
      <c r="F2" s="198"/>
      <c r="G2" s="204"/>
      <c r="AE2" t="s">
        <v>83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84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85</v>
      </c>
    </row>
    <row r="5" spans="1:60" hidden="1" x14ac:dyDescent="0.2">
      <c r="A5" s="206" t="s">
        <v>86</v>
      </c>
      <c r="B5" s="207"/>
      <c r="C5" s="208"/>
      <c r="D5" s="209"/>
      <c r="E5" s="209"/>
      <c r="F5" s="209"/>
      <c r="G5" s="210"/>
      <c r="AE5" t="s">
        <v>87</v>
      </c>
    </row>
    <row r="7" spans="1:60" ht="38.25" x14ac:dyDescent="0.2">
      <c r="A7" s="216" t="s">
        <v>88</v>
      </c>
      <c r="B7" s="217" t="s">
        <v>89</v>
      </c>
      <c r="C7" s="217" t="s">
        <v>90</v>
      </c>
      <c r="D7" s="216" t="s">
        <v>91</v>
      </c>
      <c r="E7" s="216" t="s">
        <v>92</v>
      </c>
      <c r="F7" s="211" t="s">
        <v>93</v>
      </c>
      <c r="G7" s="237" t="s">
        <v>28</v>
      </c>
      <c r="H7" s="238" t="s">
        <v>29</v>
      </c>
      <c r="I7" s="238" t="s">
        <v>94</v>
      </c>
      <c r="J7" s="238" t="s">
        <v>30</v>
      </c>
      <c r="K7" s="238" t="s">
        <v>95</v>
      </c>
      <c r="L7" s="238" t="s">
        <v>96</v>
      </c>
      <c r="M7" s="238" t="s">
        <v>97</v>
      </c>
      <c r="N7" s="238" t="s">
        <v>98</v>
      </c>
      <c r="O7" s="238" t="s">
        <v>99</v>
      </c>
      <c r="P7" s="238" t="s">
        <v>100</v>
      </c>
      <c r="Q7" s="238" t="s">
        <v>101</v>
      </c>
      <c r="R7" s="238" t="s">
        <v>102</v>
      </c>
      <c r="S7" s="238" t="s">
        <v>103</v>
      </c>
      <c r="T7" s="238" t="s">
        <v>104</v>
      </c>
      <c r="U7" s="219" t="s">
        <v>105</v>
      </c>
    </row>
    <row r="8" spans="1:60" x14ac:dyDescent="0.2">
      <c r="A8" s="239" t="s">
        <v>106</v>
      </c>
      <c r="B8" s="240" t="s">
        <v>51</v>
      </c>
      <c r="C8" s="241" t="s">
        <v>52</v>
      </c>
      <c r="D8" s="218"/>
      <c r="E8" s="242"/>
      <c r="F8" s="243"/>
      <c r="G8" s="243">
        <f>SUMIF(AE9:AE67,"&lt;&gt;NOR",G9:G67)</f>
        <v>0</v>
      </c>
      <c r="H8" s="243"/>
      <c r="I8" s="243">
        <f>SUM(I9:I67)</f>
        <v>0</v>
      </c>
      <c r="J8" s="243"/>
      <c r="K8" s="243">
        <f>SUM(K9:K67)</f>
        <v>0</v>
      </c>
      <c r="L8" s="243"/>
      <c r="M8" s="243">
        <f>SUM(M9:M67)</f>
        <v>0</v>
      </c>
      <c r="N8" s="218"/>
      <c r="O8" s="218">
        <f>SUM(O9:O67)</f>
        <v>0.16355</v>
      </c>
      <c r="P8" s="218"/>
      <c r="Q8" s="218">
        <f>SUM(Q9:Q67)</f>
        <v>187.77599999999998</v>
      </c>
      <c r="R8" s="218"/>
      <c r="S8" s="218"/>
      <c r="T8" s="239"/>
      <c r="U8" s="218">
        <f>SUM(U9:U67)</f>
        <v>398.98</v>
      </c>
      <c r="AE8" t="s">
        <v>107</v>
      </c>
    </row>
    <row r="9" spans="1:60" outlineLevel="1" x14ac:dyDescent="0.2">
      <c r="A9" s="213">
        <v>1</v>
      </c>
      <c r="B9" s="220" t="s">
        <v>108</v>
      </c>
      <c r="C9" s="265" t="s">
        <v>109</v>
      </c>
      <c r="D9" s="222" t="s">
        <v>110</v>
      </c>
      <c r="E9" s="228">
        <v>111.36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1.6</v>
      </c>
      <c r="Q9" s="222">
        <f>ROUND(E9*P9,5)</f>
        <v>178.17599999999999</v>
      </c>
      <c r="R9" s="222"/>
      <c r="S9" s="222"/>
      <c r="T9" s="223">
        <v>0.38</v>
      </c>
      <c r="U9" s="222">
        <f>ROUND(E9*T9,2)</f>
        <v>42.32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112</v>
      </c>
      <c r="D10" s="224"/>
      <c r="E10" s="229">
        <v>111.36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113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108</v>
      </c>
      <c r="C11" s="265" t="s">
        <v>109</v>
      </c>
      <c r="D11" s="222" t="s">
        <v>110</v>
      </c>
      <c r="E11" s="228">
        <v>6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1.6</v>
      </c>
      <c r="Q11" s="222">
        <f>ROUND(E11*P11,5)</f>
        <v>9.6</v>
      </c>
      <c r="R11" s="222"/>
      <c r="S11" s="222"/>
      <c r="T11" s="223">
        <v>0.38</v>
      </c>
      <c r="U11" s="222">
        <f>ROUND(E11*T11,2)</f>
        <v>2.2799999999999998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111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114</v>
      </c>
      <c r="D12" s="224"/>
      <c r="E12" s="229">
        <v>6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113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115</v>
      </c>
      <c r="C13" s="265" t="s">
        <v>116</v>
      </c>
      <c r="D13" s="222" t="s">
        <v>110</v>
      </c>
      <c r="E13" s="228">
        <v>162.12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0.19</v>
      </c>
      <c r="U13" s="222">
        <f>ROUND(E13*T13,2)</f>
        <v>30.8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111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6" t="s">
        <v>117</v>
      </c>
      <c r="D14" s="224"/>
      <c r="E14" s="229">
        <v>162.12</v>
      </c>
      <c r="F14" s="233"/>
      <c r="G14" s="233"/>
      <c r="H14" s="233"/>
      <c r="I14" s="233"/>
      <c r="J14" s="233"/>
      <c r="K14" s="233"/>
      <c r="L14" s="233"/>
      <c r="M14" s="233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113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4</v>
      </c>
      <c r="B15" s="220" t="s">
        <v>118</v>
      </c>
      <c r="C15" s="265" t="s">
        <v>119</v>
      </c>
      <c r="D15" s="222" t="s">
        <v>110</v>
      </c>
      <c r="E15" s="228">
        <v>76.650000000000006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0.37</v>
      </c>
      <c r="U15" s="222">
        <f>ROUND(E15*T15,2)</f>
        <v>28.36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111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6" t="s">
        <v>120</v>
      </c>
      <c r="D16" s="224"/>
      <c r="E16" s="229">
        <v>39.9</v>
      </c>
      <c r="F16" s="233"/>
      <c r="G16" s="233"/>
      <c r="H16" s="233"/>
      <c r="I16" s="233"/>
      <c r="J16" s="233"/>
      <c r="K16" s="233"/>
      <c r="L16" s="233"/>
      <c r="M16" s="233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113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6" t="s">
        <v>121</v>
      </c>
      <c r="D17" s="224"/>
      <c r="E17" s="229">
        <v>36.75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113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5</v>
      </c>
      <c r="B18" s="220" t="s">
        <v>118</v>
      </c>
      <c r="C18" s="265" t="s">
        <v>119</v>
      </c>
      <c r="D18" s="222" t="s">
        <v>110</v>
      </c>
      <c r="E18" s="228">
        <v>93.1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0.37</v>
      </c>
      <c r="U18" s="222">
        <f>ROUND(E18*T18,2)</f>
        <v>34.450000000000003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111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6" t="s">
        <v>122</v>
      </c>
      <c r="D19" s="224"/>
      <c r="E19" s="229">
        <v>93.1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113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6</v>
      </c>
      <c r="B20" s="220" t="s">
        <v>118</v>
      </c>
      <c r="C20" s="265" t="s">
        <v>119</v>
      </c>
      <c r="D20" s="222" t="s">
        <v>110</v>
      </c>
      <c r="E20" s="228">
        <v>45.575000000000003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0.37</v>
      </c>
      <c r="U20" s="222">
        <f>ROUND(E20*T20,2)</f>
        <v>16.86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111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6" t="s">
        <v>123</v>
      </c>
      <c r="D21" s="224"/>
      <c r="E21" s="229">
        <v>45.575000000000003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113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7</v>
      </c>
      <c r="B22" s="220" t="s">
        <v>124</v>
      </c>
      <c r="C22" s="265" t="s">
        <v>125</v>
      </c>
      <c r="D22" s="222" t="s">
        <v>110</v>
      </c>
      <c r="E22" s="228">
        <v>45.575000000000003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7.0000000000000007E-2</v>
      </c>
      <c r="U22" s="222">
        <f>ROUND(E22*T22,2)</f>
        <v>3.19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6" t="s">
        <v>123</v>
      </c>
      <c r="D23" s="224"/>
      <c r="E23" s="229">
        <v>45.575000000000003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113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8</v>
      </c>
      <c r="B24" s="220" t="s">
        <v>126</v>
      </c>
      <c r="C24" s="265" t="s">
        <v>127</v>
      </c>
      <c r="D24" s="222" t="s">
        <v>110</v>
      </c>
      <c r="E24" s="228">
        <v>45.575000000000003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0.05</v>
      </c>
      <c r="U24" s="222">
        <f>ROUND(E24*T24,2)</f>
        <v>2.2799999999999998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111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123</v>
      </c>
      <c r="D25" s="224"/>
      <c r="E25" s="229">
        <v>45.575000000000003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113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9</v>
      </c>
      <c r="B26" s="220" t="s">
        <v>128</v>
      </c>
      <c r="C26" s="265" t="s">
        <v>129</v>
      </c>
      <c r="D26" s="222" t="s">
        <v>110</v>
      </c>
      <c r="E26" s="228">
        <v>66.72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0.23</v>
      </c>
      <c r="U26" s="222">
        <f>ROUND(E26*T26,2)</f>
        <v>15.35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111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6" t="s">
        <v>130</v>
      </c>
      <c r="D27" s="224"/>
      <c r="E27" s="229">
        <v>55.2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113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6" t="s">
        <v>131</v>
      </c>
      <c r="D28" s="224"/>
      <c r="E28" s="229">
        <v>11.52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113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10</v>
      </c>
      <c r="B29" s="220" t="s">
        <v>132</v>
      </c>
      <c r="C29" s="265" t="s">
        <v>133</v>
      </c>
      <c r="D29" s="222" t="s">
        <v>110</v>
      </c>
      <c r="E29" s="228">
        <v>119.66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0.2</v>
      </c>
      <c r="U29" s="222">
        <f>ROUND(E29*T29,2)</f>
        <v>23.93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111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6" t="s">
        <v>134</v>
      </c>
      <c r="D30" s="224"/>
      <c r="E30" s="229">
        <v>24.2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113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6" t="s">
        <v>135</v>
      </c>
      <c r="D31" s="224"/>
      <c r="E31" s="229">
        <v>31.46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113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6" t="s">
        <v>136</v>
      </c>
      <c r="D32" s="224"/>
      <c r="E32" s="229">
        <v>64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113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11</v>
      </c>
      <c r="B33" s="220" t="s">
        <v>137</v>
      </c>
      <c r="C33" s="265" t="s">
        <v>138</v>
      </c>
      <c r="D33" s="222" t="s">
        <v>110</v>
      </c>
      <c r="E33" s="228">
        <v>253.44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0.11</v>
      </c>
      <c r="U33" s="222">
        <f>ROUND(E33*T33,2)</f>
        <v>27.88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6" t="s">
        <v>139</v>
      </c>
      <c r="D34" s="224"/>
      <c r="E34" s="229">
        <v>253.44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113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12</v>
      </c>
      <c r="B35" s="220" t="s">
        <v>140</v>
      </c>
      <c r="C35" s="265" t="s">
        <v>141</v>
      </c>
      <c r="D35" s="222" t="s">
        <v>110</v>
      </c>
      <c r="E35" s="228">
        <v>19.341999999999999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3.13</v>
      </c>
      <c r="U35" s="222">
        <f>ROUND(E35*T35,2)</f>
        <v>60.54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111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6" t="s">
        <v>142</v>
      </c>
      <c r="D36" s="224"/>
      <c r="E36" s="229">
        <v>11.087999999999999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113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6" t="s">
        <v>143</v>
      </c>
      <c r="D37" s="224"/>
      <c r="E37" s="229">
        <v>2.88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113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6" t="s">
        <v>144</v>
      </c>
      <c r="D38" s="224"/>
      <c r="E38" s="229">
        <v>0.75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113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145</v>
      </c>
      <c r="D39" s="224"/>
      <c r="E39" s="229">
        <v>3.52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113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6" t="s">
        <v>146</v>
      </c>
      <c r="D40" s="224"/>
      <c r="E40" s="229">
        <v>0.72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113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6" t="s">
        <v>147</v>
      </c>
      <c r="D41" s="224"/>
      <c r="E41" s="229">
        <v>0.32400000000000001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113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6" t="s">
        <v>148</v>
      </c>
      <c r="D42" s="224"/>
      <c r="E42" s="229">
        <v>0.06</v>
      </c>
      <c r="F42" s="233"/>
      <c r="G42" s="233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113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13</v>
      </c>
      <c r="B43" s="220" t="s">
        <v>149</v>
      </c>
      <c r="C43" s="265" t="s">
        <v>150</v>
      </c>
      <c r="D43" s="222" t="s">
        <v>151</v>
      </c>
      <c r="E43" s="228">
        <v>165.2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9.8999999999999999E-4</v>
      </c>
      <c r="O43" s="222">
        <f>ROUND(E43*N43,5)</f>
        <v>0.16355</v>
      </c>
      <c r="P43" s="222">
        <v>0</v>
      </c>
      <c r="Q43" s="222">
        <f>ROUND(E43*P43,5)</f>
        <v>0</v>
      </c>
      <c r="R43" s="222"/>
      <c r="S43" s="222"/>
      <c r="T43" s="223">
        <v>0.24</v>
      </c>
      <c r="U43" s="222">
        <f>ROUND(E43*T43,2)</f>
        <v>39.65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6" t="s">
        <v>152</v>
      </c>
      <c r="D44" s="224"/>
      <c r="E44" s="229">
        <v>44</v>
      </c>
      <c r="F44" s="233"/>
      <c r="G44" s="233"/>
      <c r="H44" s="233"/>
      <c r="I44" s="233"/>
      <c r="J44" s="233"/>
      <c r="K44" s="233"/>
      <c r="L44" s="233"/>
      <c r="M44" s="233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113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6" t="s">
        <v>153</v>
      </c>
      <c r="D45" s="224"/>
      <c r="E45" s="229">
        <v>57.2</v>
      </c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113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154</v>
      </c>
      <c r="D46" s="224"/>
      <c r="E46" s="229">
        <v>64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113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14</v>
      </c>
      <c r="B47" s="220" t="s">
        <v>155</v>
      </c>
      <c r="C47" s="265" t="s">
        <v>156</v>
      </c>
      <c r="D47" s="222" t="s">
        <v>151</v>
      </c>
      <c r="E47" s="228">
        <v>165.2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7.0000000000000007E-2</v>
      </c>
      <c r="U47" s="222">
        <f>ROUND(E47*T47,2)</f>
        <v>11.56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111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6" t="s">
        <v>152</v>
      </c>
      <c r="D48" s="224"/>
      <c r="E48" s="229">
        <v>44</v>
      </c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113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6" t="s">
        <v>153</v>
      </c>
      <c r="D49" s="224"/>
      <c r="E49" s="229">
        <v>57.2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113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154</v>
      </c>
      <c r="D50" s="224"/>
      <c r="E50" s="229">
        <v>64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113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15</v>
      </c>
      <c r="B51" s="220" t="s">
        <v>157</v>
      </c>
      <c r="C51" s="265" t="s">
        <v>158</v>
      </c>
      <c r="D51" s="222" t="s">
        <v>110</v>
      </c>
      <c r="E51" s="228">
        <v>73.587720000000004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0.2</v>
      </c>
      <c r="U51" s="222">
        <f>ROUND(E51*T51,2)</f>
        <v>14.72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111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6" t="s">
        <v>159</v>
      </c>
      <c r="D52" s="224"/>
      <c r="E52" s="229">
        <v>14.85</v>
      </c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113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6" t="s">
        <v>160</v>
      </c>
      <c r="D53" s="224"/>
      <c r="E53" s="229">
        <v>19.305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113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6" t="s">
        <v>161</v>
      </c>
      <c r="D54" s="224"/>
      <c r="E54" s="229">
        <v>9.1827199999999998</v>
      </c>
      <c r="F54" s="233"/>
      <c r="G54" s="233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113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6" t="s">
        <v>162</v>
      </c>
      <c r="D55" s="224"/>
      <c r="E55" s="229">
        <v>30.25</v>
      </c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113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16</v>
      </c>
      <c r="B56" s="220" t="s">
        <v>163</v>
      </c>
      <c r="C56" s="265" t="s">
        <v>164</v>
      </c>
      <c r="D56" s="222" t="s">
        <v>110</v>
      </c>
      <c r="E56" s="228">
        <v>834.81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0.01</v>
      </c>
      <c r="U56" s="222">
        <f>ROUND(E56*T56,2)</f>
        <v>8.35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111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/>
      <c r="B57" s="220"/>
      <c r="C57" s="266" t="s">
        <v>165</v>
      </c>
      <c r="D57" s="224"/>
      <c r="E57" s="229">
        <v>834.81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113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17</v>
      </c>
      <c r="B58" s="220" t="s">
        <v>166</v>
      </c>
      <c r="C58" s="265" t="s">
        <v>167</v>
      </c>
      <c r="D58" s="222" t="s">
        <v>110</v>
      </c>
      <c r="E58" s="228">
        <v>4174.05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111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/>
      <c r="B59" s="220"/>
      <c r="C59" s="266" t="s">
        <v>168</v>
      </c>
      <c r="D59" s="224"/>
      <c r="E59" s="229">
        <v>4174.05</v>
      </c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113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18</v>
      </c>
      <c r="B60" s="220" t="s">
        <v>169</v>
      </c>
      <c r="C60" s="265" t="s">
        <v>170</v>
      </c>
      <c r="D60" s="222" t="s">
        <v>110</v>
      </c>
      <c r="E60" s="228">
        <v>646.79999999999995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111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20"/>
      <c r="C61" s="266" t="s">
        <v>171</v>
      </c>
      <c r="D61" s="224"/>
      <c r="E61" s="229">
        <v>646.79999999999995</v>
      </c>
      <c r="F61" s="233"/>
      <c r="G61" s="233"/>
      <c r="H61" s="233"/>
      <c r="I61" s="233"/>
      <c r="J61" s="233"/>
      <c r="K61" s="233"/>
      <c r="L61" s="233"/>
      <c r="M61" s="233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113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19</v>
      </c>
      <c r="B62" s="220" t="s">
        <v>172</v>
      </c>
      <c r="C62" s="265" t="s">
        <v>173</v>
      </c>
      <c r="D62" s="222" t="s">
        <v>110</v>
      </c>
      <c r="E62" s="228">
        <v>111.36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111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6" t="s">
        <v>174</v>
      </c>
      <c r="D63" s="224"/>
      <c r="E63" s="229">
        <v>111.36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113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20</v>
      </c>
      <c r="B64" s="220" t="s">
        <v>175</v>
      </c>
      <c r="C64" s="265" t="s">
        <v>176</v>
      </c>
      <c r="D64" s="222" t="s">
        <v>110</v>
      </c>
      <c r="E64" s="228">
        <v>76.650000000000006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111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6" t="s">
        <v>177</v>
      </c>
      <c r="D65" s="224"/>
      <c r="E65" s="229">
        <v>76.650000000000006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113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21</v>
      </c>
      <c r="B66" s="220" t="s">
        <v>178</v>
      </c>
      <c r="C66" s="265" t="s">
        <v>179</v>
      </c>
      <c r="D66" s="222" t="s">
        <v>151</v>
      </c>
      <c r="E66" s="228">
        <v>1823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0.02</v>
      </c>
      <c r="U66" s="222">
        <f>ROUND(E66*T66,2)</f>
        <v>36.46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111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6" t="s">
        <v>180</v>
      </c>
      <c r="D67" s="224"/>
      <c r="E67" s="229">
        <v>1823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113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106</v>
      </c>
      <c r="B68" s="221" t="s">
        <v>53</v>
      </c>
      <c r="C68" s="267" t="s">
        <v>54</v>
      </c>
      <c r="D68" s="225"/>
      <c r="E68" s="230"/>
      <c r="F68" s="234"/>
      <c r="G68" s="234">
        <f>SUMIF(AE69:AE91,"&lt;&gt;NOR",G69:G91)</f>
        <v>0</v>
      </c>
      <c r="H68" s="234"/>
      <c r="I68" s="234">
        <f>SUM(I69:I91)</f>
        <v>0</v>
      </c>
      <c r="J68" s="234"/>
      <c r="K68" s="234">
        <f>SUM(K69:K91)</f>
        <v>0</v>
      </c>
      <c r="L68" s="234"/>
      <c r="M68" s="234">
        <f>SUM(M69:M91)</f>
        <v>0</v>
      </c>
      <c r="N68" s="225"/>
      <c r="O68" s="225">
        <f>SUM(O69:O91)</f>
        <v>0</v>
      </c>
      <c r="P68" s="225"/>
      <c r="Q68" s="225">
        <f>SUM(Q69:Q91)</f>
        <v>1.67</v>
      </c>
      <c r="R68" s="225"/>
      <c r="S68" s="225"/>
      <c r="T68" s="226"/>
      <c r="U68" s="225">
        <f>SUM(U69:U91)</f>
        <v>6.9899999999999993</v>
      </c>
      <c r="AE68" t="s">
        <v>107</v>
      </c>
    </row>
    <row r="69" spans="1:60" ht="22.5" outlineLevel="1" x14ac:dyDescent="0.2">
      <c r="A69" s="213">
        <v>22</v>
      </c>
      <c r="B69" s="220" t="s">
        <v>181</v>
      </c>
      <c r="C69" s="265" t="s">
        <v>182</v>
      </c>
      <c r="D69" s="222" t="s">
        <v>183</v>
      </c>
      <c r="E69" s="228">
        <v>6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184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6" t="s">
        <v>185</v>
      </c>
      <c r="D70" s="224"/>
      <c r="E70" s="229">
        <v>6</v>
      </c>
      <c r="F70" s="233"/>
      <c r="G70" s="233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113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23</v>
      </c>
      <c r="B71" s="220" t="s">
        <v>186</v>
      </c>
      <c r="C71" s="265" t="s">
        <v>187</v>
      </c>
      <c r="D71" s="222" t="s">
        <v>183</v>
      </c>
      <c r="E71" s="228">
        <v>10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184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20"/>
      <c r="C72" s="266" t="s">
        <v>188</v>
      </c>
      <c r="D72" s="224"/>
      <c r="E72" s="229">
        <v>10</v>
      </c>
      <c r="F72" s="233"/>
      <c r="G72" s="233"/>
      <c r="H72" s="233"/>
      <c r="I72" s="233"/>
      <c r="J72" s="233"/>
      <c r="K72" s="233"/>
      <c r="L72" s="233"/>
      <c r="M72" s="233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113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>
        <v>24</v>
      </c>
      <c r="B73" s="220" t="s">
        <v>189</v>
      </c>
      <c r="C73" s="265" t="s">
        <v>190</v>
      </c>
      <c r="D73" s="222" t="s">
        <v>183</v>
      </c>
      <c r="E73" s="228">
        <v>1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184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20"/>
      <c r="C74" s="266" t="s">
        <v>51</v>
      </c>
      <c r="D74" s="224"/>
      <c r="E74" s="229">
        <v>1</v>
      </c>
      <c r="F74" s="233"/>
      <c r="G74" s="233"/>
      <c r="H74" s="233"/>
      <c r="I74" s="233"/>
      <c r="J74" s="233"/>
      <c r="K74" s="233"/>
      <c r="L74" s="233"/>
      <c r="M74" s="233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113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25</v>
      </c>
      <c r="B75" s="220" t="s">
        <v>191</v>
      </c>
      <c r="C75" s="265" t="s">
        <v>192</v>
      </c>
      <c r="D75" s="222" t="s">
        <v>110</v>
      </c>
      <c r="E75" s="228">
        <v>0.34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2">
        <v>0</v>
      </c>
      <c r="O75" s="222">
        <f>ROUND(E75*N75,5)</f>
        <v>0</v>
      </c>
      <c r="P75" s="222">
        <v>2</v>
      </c>
      <c r="Q75" s="222">
        <f>ROUND(E75*P75,5)</f>
        <v>0.68</v>
      </c>
      <c r="R75" s="222"/>
      <c r="S75" s="222"/>
      <c r="T75" s="223">
        <v>6.44</v>
      </c>
      <c r="U75" s="222">
        <f>ROUND(E75*T75,2)</f>
        <v>2.19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111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20"/>
      <c r="C76" s="266" t="s">
        <v>193</v>
      </c>
      <c r="D76" s="224"/>
      <c r="E76" s="229">
        <v>0.25</v>
      </c>
      <c r="F76" s="233"/>
      <c r="G76" s="233"/>
      <c r="H76" s="233"/>
      <c r="I76" s="233"/>
      <c r="J76" s="233"/>
      <c r="K76" s="233"/>
      <c r="L76" s="233"/>
      <c r="M76" s="233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113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/>
      <c r="B77" s="220"/>
      <c r="C77" s="266" t="s">
        <v>194</v>
      </c>
      <c r="D77" s="224"/>
      <c r="E77" s="229">
        <v>0.09</v>
      </c>
      <c r="F77" s="233"/>
      <c r="G77" s="233"/>
      <c r="H77" s="233"/>
      <c r="I77" s="233"/>
      <c r="J77" s="233"/>
      <c r="K77" s="233"/>
      <c r="L77" s="233"/>
      <c r="M77" s="233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113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26</v>
      </c>
      <c r="B78" s="220" t="s">
        <v>195</v>
      </c>
      <c r="C78" s="265" t="s">
        <v>196</v>
      </c>
      <c r="D78" s="222" t="s">
        <v>151</v>
      </c>
      <c r="E78" s="228">
        <v>1.8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2">
        <v>0</v>
      </c>
      <c r="O78" s="222">
        <f>ROUND(E78*N78,5)</f>
        <v>0</v>
      </c>
      <c r="P78" s="222">
        <v>0.55000000000000004</v>
      </c>
      <c r="Q78" s="222">
        <f>ROUND(E78*P78,5)</f>
        <v>0.99</v>
      </c>
      <c r="R78" s="222"/>
      <c r="S78" s="222"/>
      <c r="T78" s="223">
        <v>1.1299999999999999</v>
      </c>
      <c r="U78" s="222">
        <f>ROUND(E78*T78,2)</f>
        <v>2.0299999999999998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111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6" t="s">
        <v>197</v>
      </c>
      <c r="D79" s="224"/>
      <c r="E79" s="229">
        <v>1.8</v>
      </c>
      <c r="F79" s="233"/>
      <c r="G79" s="233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113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27</v>
      </c>
      <c r="B80" s="220" t="s">
        <v>198</v>
      </c>
      <c r="C80" s="265" t="s">
        <v>199</v>
      </c>
      <c r="D80" s="222" t="s">
        <v>200</v>
      </c>
      <c r="E80" s="228">
        <v>12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0.16</v>
      </c>
      <c r="U80" s="222">
        <f>ROUND(E80*T80,2)</f>
        <v>1.92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111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6" t="s">
        <v>201</v>
      </c>
      <c r="D81" s="224"/>
      <c r="E81" s="229">
        <v>12</v>
      </c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113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28</v>
      </c>
      <c r="B82" s="220" t="s">
        <v>202</v>
      </c>
      <c r="C82" s="265" t="s">
        <v>203</v>
      </c>
      <c r="D82" s="222" t="s">
        <v>204</v>
      </c>
      <c r="E82" s="228">
        <v>1.738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0.49</v>
      </c>
      <c r="U82" s="222">
        <f>ROUND(E82*T82,2)</f>
        <v>0.85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111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205</v>
      </c>
      <c r="D83" s="224"/>
      <c r="E83" s="229">
        <v>0.748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113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20"/>
      <c r="C84" s="266" t="s">
        <v>206</v>
      </c>
      <c r="D84" s="224"/>
      <c r="E84" s="229">
        <v>0.99</v>
      </c>
      <c r="F84" s="233"/>
      <c r="G84" s="233"/>
      <c r="H84" s="233"/>
      <c r="I84" s="233"/>
      <c r="J84" s="233"/>
      <c r="K84" s="233"/>
      <c r="L84" s="233"/>
      <c r="M84" s="233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113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29</v>
      </c>
      <c r="B85" s="220" t="s">
        <v>207</v>
      </c>
      <c r="C85" s="265" t="s">
        <v>208</v>
      </c>
      <c r="D85" s="222" t="s">
        <v>204</v>
      </c>
      <c r="E85" s="228">
        <v>24.332000000000001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111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20"/>
      <c r="C86" s="266" t="s">
        <v>209</v>
      </c>
      <c r="D86" s="224"/>
      <c r="E86" s="229">
        <v>10.472</v>
      </c>
      <c r="F86" s="233"/>
      <c r="G86" s="233"/>
      <c r="H86" s="233"/>
      <c r="I86" s="233"/>
      <c r="J86" s="233"/>
      <c r="K86" s="233"/>
      <c r="L86" s="233"/>
      <c r="M86" s="233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113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20"/>
      <c r="C87" s="266" t="s">
        <v>210</v>
      </c>
      <c r="D87" s="224"/>
      <c r="E87" s="229">
        <v>13.86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113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30</v>
      </c>
      <c r="B88" s="220" t="s">
        <v>211</v>
      </c>
      <c r="C88" s="265" t="s">
        <v>212</v>
      </c>
      <c r="D88" s="222" t="s">
        <v>204</v>
      </c>
      <c r="E88" s="228">
        <v>0.748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111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6" t="s">
        <v>205</v>
      </c>
      <c r="D89" s="224"/>
      <c r="E89" s="229">
        <v>0.748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113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31</v>
      </c>
      <c r="B90" s="220" t="s">
        <v>213</v>
      </c>
      <c r="C90" s="265" t="s">
        <v>214</v>
      </c>
      <c r="D90" s="222" t="s">
        <v>204</v>
      </c>
      <c r="E90" s="228">
        <v>0.99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111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206</v>
      </c>
      <c r="D91" s="224"/>
      <c r="E91" s="229">
        <v>0.99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113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14" t="s">
        <v>106</v>
      </c>
      <c r="B92" s="221" t="s">
        <v>55</v>
      </c>
      <c r="C92" s="267" t="s">
        <v>56</v>
      </c>
      <c r="D92" s="225"/>
      <c r="E92" s="230"/>
      <c r="F92" s="234"/>
      <c r="G92" s="234">
        <f>SUMIF(AE93:AE104,"&lt;&gt;NOR",G93:G104)</f>
        <v>0</v>
      </c>
      <c r="H92" s="234"/>
      <c r="I92" s="234">
        <f>SUM(I93:I104)</f>
        <v>0</v>
      </c>
      <c r="J92" s="234"/>
      <c r="K92" s="234">
        <f>SUM(K93:K104)</f>
        <v>0</v>
      </c>
      <c r="L92" s="234"/>
      <c r="M92" s="234">
        <f>SUM(M93:M104)</f>
        <v>0</v>
      </c>
      <c r="N92" s="225"/>
      <c r="O92" s="225">
        <f>SUM(O93:O104)</f>
        <v>5.5469999999999998E-2</v>
      </c>
      <c r="P92" s="225"/>
      <c r="Q92" s="225">
        <f>SUM(Q93:Q104)</f>
        <v>0</v>
      </c>
      <c r="R92" s="225"/>
      <c r="S92" s="225"/>
      <c r="T92" s="226"/>
      <c r="U92" s="225">
        <f>SUM(U93:U104)</f>
        <v>473.34999999999997</v>
      </c>
      <c r="AE92" t="s">
        <v>107</v>
      </c>
    </row>
    <row r="93" spans="1:60" outlineLevel="1" x14ac:dyDescent="0.2">
      <c r="A93" s="213">
        <v>32</v>
      </c>
      <c r="B93" s="220" t="s">
        <v>215</v>
      </c>
      <c r="C93" s="265" t="s">
        <v>216</v>
      </c>
      <c r="D93" s="222" t="s">
        <v>110</v>
      </c>
      <c r="E93" s="228">
        <v>184.9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</v>
      </c>
      <c r="U93" s="222">
        <f>ROUND(E93*T93,2)</f>
        <v>0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111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217</v>
      </c>
      <c r="D94" s="224"/>
      <c r="E94" s="229">
        <v>184.9</v>
      </c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113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33</v>
      </c>
      <c r="B95" s="220" t="s">
        <v>218</v>
      </c>
      <c r="C95" s="265" t="s">
        <v>219</v>
      </c>
      <c r="D95" s="222" t="s">
        <v>110</v>
      </c>
      <c r="E95" s="228">
        <v>184.9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0.65</v>
      </c>
      <c r="U95" s="222">
        <f>ROUND(E95*T95,2)</f>
        <v>120.19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111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6" t="s">
        <v>217</v>
      </c>
      <c r="D96" s="224"/>
      <c r="E96" s="229">
        <v>184.9</v>
      </c>
      <c r="F96" s="233"/>
      <c r="G96" s="233"/>
      <c r="H96" s="233"/>
      <c r="I96" s="233"/>
      <c r="J96" s="233"/>
      <c r="K96" s="233"/>
      <c r="L96" s="233"/>
      <c r="M96" s="233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113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13">
        <v>34</v>
      </c>
      <c r="B97" s="220" t="s">
        <v>163</v>
      </c>
      <c r="C97" s="265" t="s">
        <v>164</v>
      </c>
      <c r="D97" s="222" t="s">
        <v>110</v>
      </c>
      <c r="E97" s="228">
        <v>184.9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0.01</v>
      </c>
      <c r="U97" s="222">
        <f>ROUND(E97*T97,2)</f>
        <v>1.85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111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6" t="s">
        <v>217</v>
      </c>
      <c r="D98" s="224"/>
      <c r="E98" s="229">
        <v>184.9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113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35</v>
      </c>
      <c r="B99" s="220" t="s">
        <v>220</v>
      </c>
      <c r="C99" s="265" t="s">
        <v>221</v>
      </c>
      <c r="D99" s="222" t="s">
        <v>151</v>
      </c>
      <c r="E99" s="228">
        <v>1849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2">
        <v>0</v>
      </c>
      <c r="O99" s="222">
        <f>ROUND(E99*N99,5)</f>
        <v>0</v>
      </c>
      <c r="P99" s="222">
        <v>0</v>
      </c>
      <c r="Q99" s="222">
        <f>ROUND(E99*P99,5)</f>
        <v>0</v>
      </c>
      <c r="R99" s="222"/>
      <c r="S99" s="222"/>
      <c r="T99" s="223">
        <v>0.13</v>
      </c>
      <c r="U99" s="222">
        <f>ROUND(E99*T99,2)</f>
        <v>240.37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111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6" t="s">
        <v>222</v>
      </c>
      <c r="D100" s="224"/>
      <c r="E100" s="229">
        <v>1849</v>
      </c>
      <c r="F100" s="233"/>
      <c r="G100" s="233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113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36</v>
      </c>
      <c r="B101" s="220" t="s">
        <v>223</v>
      </c>
      <c r="C101" s="265" t="s">
        <v>224</v>
      </c>
      <c r="D101" s="222" t="s">
        <v>151</v>
      </c>
      <c r="E101" s="228">
        <v>1849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0.06</v>
      </c>
      <c r="U101" s="222">
        <f>ROUND(E101*T101,2)</f>
        <v>110.94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111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6" t="s">
        <v>222</v>
      </c>
      <c r="D102" s="224"/>
      <c r="E102" s="229">
        <v>1849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113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37</v>
      </c>
      <c r="B103" s="220" t="s">
        <v>225</v>
      </c>
      <c r="C103" s="265" t="s">
        <v>226</v>
      </c>
      <c r="D103" s="222" t="s">
        <v>227</v>
      </c>
      <c r="E103" s="228">
        <v>55.47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1E-3</v>
      </c>
      <c r="O103" s="222">
        <f>ROUND(E103*N103,5)</f>
        <v>5.5469999999999998E-2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184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6" t="s">
        <v>228</v>
      </c>
      <c r="D104" s="224"/>
      <c r="E104" s="229">
        <v>55.47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113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214" t="s">
        <v>106</v>
      </c>
      <c r="B105" s="221" t="s">
        <v>57</v>
      </c>
      <c r="C105" s="267" t="s">
        <v>58</v>
      </c>
      <c r="D105" s="225"/>
      <c r="E105" s="230"/>
      <c r="F105" s="234"/>
      <c r="G105" s="234">
        <f>SUMIF(AE106:AE146,"&lt;&gt;NOR",G106:G146)</f>
        <v>0</v>
      </c>
      <c r="H105" s="234"/>
      <c r="I105" s="234">
        <f>SUM(I106:I146)</f>
        <v>0</v>
      </c>
      <c r="J105" s="234"/>
      <c r="K105" s="234">
        <f>SUM(K106:K146)</f>
        <v>0</v>
      </c>
      <c r="L105" s="234"/>
      <c r="M105" s="234">
        <f>SUM(M106:M146)</f>
        <v>0</v>
      </c>
      <c r="N105" s="225"/>
      <c r="O105" s="225">
        <f>SUM(O106:O146)</f>
        <v>51.448420000000013</v>
      </c>
      <c r="P105" s="225"/>
      <c r="Q105" s="225">
        <f>SUM(Q106:Q146)</f>
        <v>0</v>
      </c>
      <c r="R105" s="225"/>
      <c r="S105" s="225"/>
      <c r="T105" s="226"/>
      <c r="U105" s="225">
        <f>SUM(U106:U146)</f>
        <v>111.92</v>
      </c>
      <c r="AE105" t="s">
        <v>107</v>
      </c>
    </row>
    <row r="106" spans="1:60" outlineLevel="1" x14ac:dyDescent="0.2">
      <c r="A106" s="213">
        <v>38</v>
      </c>
      <c r="B106" s="220" t="s">
        <v>229</v>
      </c>
      <c r="C106" s="265" t="s">
        <v>230</v>
      </c>
      <c r="D106" s="222" t="s">
        <v>110</v>
      </c>
      <c r="E106" s="228">
        <v>2.089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2">
        <v>2.1</v>
      </c>
      <c r="O106" s="222">
        <f>ROUND(E106*N106,5)</f>
        <v>4.3868999999999998</v>
      </c>
      <c r="P106" s="222">
        <v>0</v>
      </c>
      <c r="Q106" s="222">
        <f>ROUND(E106*P106,5)</f>
        <v>0</v>
      </c>
      <c r="R106" s="222"/>
      <c r="S106" s="222"/>
      <c r="T106" s="223">
        <v>0.97</v>
      </c>
      <c r="U106" s="222">
        <f>ROUND(E106*T106,2)</f>
        <v>2.0299999999999998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111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6" t="s">
        <v>231</v>
      </c>
      <c r="D107" s="224"/>
      <c r="E107" s="229">
        <v>1.008</v>
      </c>
      <c r="F107" s="233"/>
      <c r="G107" s="233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113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6" t="s">
        <v>232</v>
      </c>
      <c r="D108" s="224"/>
      <c r="E108" s="229">
        <v>0.32</v>
      </c>
      <c r="F108" s="233"/>
      <c r="G108" s="233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113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/>
      <c r="B109" s="220"/>
      <c r="C109" s="266" t="s">
        <v>233</v>
      </c>
      <c r="D109" s="224"/>
      <c r="E109" s="229">
        <v>0.1</v>
      </c>
      <c r="F109" s="233"/>
      <c r="G109" s="233"/>
      <c r="H109" s="233"/>
      <c r="I109" s="233"/>
      <c r="J109" s="233"/>
      <c r="K109" s="233"/>
      <c r="L109" s="233"/>
      <c r="M109" s="233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113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6" t="s">
        <v>234</v>
      </c>
      <c r="D110" s="224"/>
      <c r="E110" s="229">
        <v>0.32</v>
      </c>
      <c r="F110" s="233"/>
      <c r="G110" s="233"/>
      <c r="H110" s="233"/>
      <c r="I110" s="233"/>
      <c r="J110" s="233"/>
      <c r="K110" s="233"/>
      <c r="L110" s="233"/>
      <c r="M110" s="233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113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6" t="s">
        <v>235</v>
      </c>
      <c r="D111" s="224"/>
      <c r="E111" s="229">
        <v>0.24</v>
      </c>
      <c r="F111" s="233"/>
      <c r="G111" s="233"/>
      <c r="H111" s="233"/>
      <c r="I111" s="233"/>
      <c r="J111" s="233"/>
      <c r="K111" s="233"/>
      <c r="L111" s="233"/>
      <c r="M111" s="233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113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6" t="s">
        <v>236</v>
      </c>
      <c r="D112" s="224"/>
      <c r="E112" s="229">
        <v>8.1000000000000003E-2</v>
      </c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113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6" t="s">
        <v>237</v>
      </c>
      <c r="D113" s="224"/>
      <c r="E113" s="229">
        <v>0.02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113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39</v>
      </c>
      <c r="B114" s="220" t="s">
        <v>238</v>
      </c>
      <c r="C114" s="265" t="s">
        <v>239</v>
      </c>
      <c r="D114" s="222" t="s">
        <v>240</v>
      </c>
      <c r="E114" s="228">
        <v>57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2">
        <v>5.9100000000000003E-3</v>
      </c>
      <c r="O114" s="222">
        <f>ROUND(E114*N114,5)</f>
        <v>0.33687</v>
      </c>
      <c r="P114" s="222">
        <v>0</v>
      </c>
      <c r="Q114" s="222">
        <f>ROUND(E114*P114,5)</f>
        <v>0</v>
      </c>
      <c r="R114" s="222"/>
      <c r="S114" s="222"/>
      <c r="T114" s="223">
        <v>0.81</v>
      </c>
      <c r="U114" s="222">
        <f>ROUND(E114*T114,2)</f>
        <v>46.17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111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8" t="s">
        <v>241</v>
      </c>
      <c r="D115" s="227"/>
      <c r="E115" s="231"/>
      <c r="F115" s="235"/>
      <c r="G115" s="236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242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5" t="str">
        <f>C115</f>
        <v>Např. PVC DN 100-250 mm</v>
      </c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243</v>
      </c>
      <c r="D116" s="224"/>
      <c r="E116" s="229">
        <v>28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113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20"/>
      <c r="C117" s="266" t="s">
        <v>244</v>
      </c>
      <c r="D117" s="224"/>
      <c r="E117" s="229">
        <v>20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113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6" t="s">
        <v>245</v>
      </c>
      <c r="D118" s="224"/>
      <c r="E118" s="229">
        <v>4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113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6" t="s">
        <v>246</v>
      </c>
      <c r="D119" s="224"/>
      <c r="E119" s="229">
        <v>5</v>
      </c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113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40</v>
      </c>
      <c r="B120" s="220" t="s">
        <v>247</v>
      </c>
      <c r="C120" s="265" t="s">
        <v>248</v>
      </c>
      <c r="D120" s="222" t="s">
        <v>110</v>
      </c>
      <c r="E120" s="228">
        <v>17.253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22">
        <v>2.5249999999999999</v>
      </c>
      <c r="O120" s="222">
        <f>ROUND(E120*N120,5)</f>
        <v>43.563830000000003</v>
      </c>
      <c r="P120" s="222">
        <v>0</v>
      </c>
      <c r="Q120" s="222">
        <f>ROUND(E120*P120,5)</f>
        <v>0</v>
      </c>
      <c r="R120" s="222"/>
      <c r="S120" s="222"/>
      <c r="T120" s="223">
        <v>0.48</v>
      </c>
      <c r="U120" s="222">
        <f>ROUND(E120*T120,2)</f>
        <v>8.2799999999999994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111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20"/>
      <c r="C121" s="266" t="s">
        <v>249</v>
      </c>
      <c r="D121" s="224"/>
      <c r="E121" s="229">
        <v>10.08</v>
      </c>
      <c r="F121" s="233"/>
      <c r="G121" s="233"/>
      <c r="H121" s="233"/>
      <c r="I121" s="233"/>
      <c r="J121" s="233"/>
      <c r="K121" s="233"/>
      <c r="L121" s="233"/>
      <c r="M121" s="233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113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6" t="s">
        <v>250</v>
      </c>
      <c r="D122" s="224"/>
      <c r="E122" s="229">
        <v>2.56</v>
      </c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113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6" t="s">
        <v>251</v>
      </c>
      <c r="D123" s="224"/>
      <c r="E123" s="229">
        <v>0.65</v>
      </c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113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20"/>
      <c r="C124" s="266" t="s">
        <v>252</v>
      </c>
      <c r="D124" s="224"/>
      <c r="E124" s="229">
        <v>3.2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113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20"/>
      <c r="C125" s="266" t="s">
        <v>253</v>
      </c>
      <c r="D125" s="224"/>
      <c r="E125" s="229">
        <v>0.48</v>
      </c>
      <c r="F125" s="233"/>
      <c r="G125" s="233"/>
      <c r="H125" s="233"/>
      <c r="I125" s="233"/>
      <c r="J125" s="233"/>
      <c r="K125" s="233"/>
      <c r="L125" s="233"/>
      <c r="M125" s="233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113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6" t="s">
        <v>254</v>
      </c>
      <c r="D126" s="224"/>
      <c r="E126" s="229">
        <v>0.24299999999999999</v>
      </c>
      <c r="F126" s="233"/>
      <c r="G126" s="233"/>
      <c r="H126" s="233"/>
      <c r="I126" s="233"/>
      <c r="J126" s="233"/>
      <c r="K126" s="233"/>
      <c r="L126" s="233"/>
      <c r="M126" s="233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113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6" t="s">
        <v>255</v>
      </c>
      <c r="D127" s="224"/>
      <c r="E127" s="229">
        <v>0.04</v>
      </c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113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41</v>
      </c>
      <c r="B128" s="220" t="s">
        <v>256</v>
      </c>
      <c r="C128" s="265" t="s">
        <v>257</v>
      </c>
      <c r="D128" s="222" t="s">
        <v>151</v>
      </c>
      <c r="E128" s="228">
        <v>36.96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2">
        <v>3.9199999999999999E-2</v>
      </c>
      <c r="O128" s="222">
        <f>ROUND(E128*N128,5)</f>
        <v>1.4488300000000001</v>
      </c>
      <c r="P128" s="222">
        <v>0</v>
      </c>
      <c r="Q128" s="222">
        <f>ROUND(E128*P128,5)</f>
        <v>0</v>
      </c>
      <c r="R128" s="222"/>
      <c r="S128" s="222"/>
      <c r="T128" s="223">
        <v>1.05</v>
      </c>
      <c r="U128" s="222">
        <f>ROUND(E128*T128,2)</f>
        <v>38.81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111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6" t="s">
        <v>258</v>
      </c>
      <c r="D129" s="224"/>
      <c r="E129" s="229">
        <v>20.16</v>
      </c>
      <c r="F129" s="233"/>
      <c r="G129" s="233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113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6" t="s">
        <v>259</v>
      </c>
      <c r="D130" s="224"/>
      <c r="E130" s="229">
        <v>9.6</v>
      </c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113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/>
      <c r="B131" s="220"/>
      <c r="C131" s="266" t="s">
        <v>260</v>
      </c>
      <c r="D131" s="224"/>
      <c r="E131" s="229">
        <v>2.4</v>
      </c>
      <c r="F131" s="233"/>
      <c r="G131" s="233"/>
      <c r="H131" s="233"/>
      <c r="I131" s="233"/>
      <c r="J131" s="233"/>
      <c r="K131" s="233"/>
      <c r="L131" s="233"/>
      <c r="M131" s="233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113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20"/>
      <c r="C132" s="266" t="s">
        <v>261</v>
      </c>
      <c r="D132" s="224"/>
      <c r="E132" s="229">
        <v>4.8</v>
      </c>
      <c r="F132" s="233"/>
      <c r="G132" s="233"/>
      <c r="H132" s="233"/>
      <c r="I132" s="233"/>
      <c r="J132" s="233"/>
      <c r="K132" s="233"/>
      <c r="L132" s="233"/>
      <c r="M132" s="233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113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42</v>
      </c>
      <c r="B133" s="220" t="s">
        <v>262</v>
      </c>
      <c r="C133" s="265" t="s">
        <v>263</v>
      </c>
      <c r="D133" s="222" t="s">
        <v>151</v>
      </c>
      <c r="E133" s="228">
        <v>36.96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22">
        <v>0</v>
      </c>
      <c r="O133" s="222">
        <f>ROUND(E133*N133,5)</f>
        <v>0</v>
      </c>
      <c r="P133" s="222">
        <v>0</v>
      </c>
      <c r="Q133" s="222">
        <f>ROUND(E133*P133,5)</f>
        <v>0</v>
      </c>
      <c r="R133" s="222"/>
      <c r="S133" s="222"/>
      <c r="T133" s="223">
        <v>0.32</v>
      </c>
      <c r="U133" s="222">
        <f>ROUND(E133*T133,2)</f>
        <v>11.83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111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6" t="s">
        <v>258</v>
      </c>
      <c r="D134" s="224"/>
      <c r="E134" s="229">
        <v>20.16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113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6" t="s">
        <v>259</v>
      </c>
      <c r="D135" s="224"/>
      <c r="E135" s="229">
        <v>9.6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113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20"/>
      <c r="C136" s="266" t="s">
        <v>260</v>
      </c>
      <c r="D136" s="224"/>
      <c r="E136" s="229">
        <v>2.4</v>
      </c>
      <c r="F136" s="233"/>
      <c r="G136" s="233"/>
      <c r="H136" s="233"/>
      <c r="I136" s="233"/>
      <c r="J136" s="233"/>
      <c r="K136" s="233"/>
      <c r="L136" s="233"/>
      <c r="M136" s="233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113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20"/>
      <c r="C137" s="266" t="s">
        <v>261</v>
      </c>
      <c r="D137" s="224"/>
      <c r="E137" s="229">
        <v>4.8</v>
      </c>
      <c r="F137" s="233"/>
      <c r="G137" s="233"/>
      <c r="H137" s="233"/>
      <c r="I137" s="233"/>
      <c r="J137" s="233"/>
      <c r="K137" s="233"/>
      <c r="L137" s="233"/>
      <c r="M137" s="233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113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13">
        <v>43</v>
      </c>
      <c r="B138" s="220" t="s">
        <v>264</v>
      </c>
      <c r="C138" s="265" t="s">
        <v>265</v>
      </c>
      <c r="D138" s="222" t="s">
        <v>204</v>
      </c>
      <c r="E138" s="228">
        <v>0.11635811660000001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2">
        <v>1.0662499999999999</v>
      </c>
      <c r="O138" s="222">
        <f>ROUND(E138*N138,5)</f>
        <v>0.12407</v>
      </c>
      <c r="P138" s="222">
        <v>0</v>
      </c>
      <c r="Q138" s="222">
        <f>ROUND(E138*P138,5)</f>
        <v>0</v>
      </c>
      <c r="R138" s="222"/>
      <c r="S138" s="222"/>
      <c r="T138" s="223">
        <v>15.23</v>
      </c>
      <c r="U138" s="222">
        <f>ROUND(E138*T138,2)</f>
        <v>1.77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111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266</v>
      </c>
      <c r="D139" s="224"/>
      <c r="E139" s="229">
        <v>1.77981166E-2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113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20"/>
      <c r="C140" s="266" t="s">
        <v>267</v>
      </c>
      <c r="D140" s="224"/>
      <c r="E140" s="229">
        <v>9.8559999999999995E-2</v>
      </c>
      <c r="F140" s="233"/>
      <c r="G140" s="233"/>
      <c r="H140" s="233"/>
      <c r="I140" s="233"/>
      <c r="J140" s="233"/>
      <c r="K140" s="233"/>
      <c r="L140" s="233"/>
      <c r="M140" s="233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113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44</v>
      </c>
      <c r="B141" s="220" t="s">
        <v>268</v>
      </c>
      <c r="C141" s="265" t="s">
        <v>269</v>
      </c>
      <c r="D141" s="222" t="s">
        <v>110</v>
      </c>
      <c r="E141" s="228">
        <v>0.60675000000000001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22">
        <v>2.5249999999999999</v>
      </c>
      <c r="O141" s="222">
        <f>ROUND(E141*N141,5)</f>
        <v>1.5320400000000001</v>
      </c>
      <c r="P141" s="222">
        <v>0</v>
      </c>
      <c r="Q141" s="222">
        <f>ROUND(E141*P141,5)</f>
        <v>0</v>
      </c>
      <c r="R141" s="222"/>
      <c r="S141" s="222"/>
      <c r="T141" s="223">
        <v>0.48</v>
      </c>
      <c r="U141" s="222">
        <f>ROUND(E141*T141,2)</f>
        <v>0.28999999999999998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111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20"/>
      <c r="C142" s="266" t="s">
        <v>270</v>
      </c>
      <c r="D142" s="224"/>
      <c r="E142" s="229">
        <v>0.60675000000000001</v>
      </c>
      <c r="F142" s="233"/>
      <c r="G142" s="233"/>
      <c r="H142" s="233"/>
      <c r="I142" s="233"/>
      <c r="J142" s="233"/>
      <c r="K142" s="233"/>
      <c r="L142" s="233"/>
      <c r="M142" s="233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113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45</v>
      </c>
      <c r="B143" s="220" t="s">
        <v>271</v>
      </c>
      <c r="C143" s="265" t="s">
        <v>272</v>
      </c>
      <c r="D143" s="222" t="s">
        <v>151</v>
      </c>
      <c r="E143" s="228">
        <v>1.4256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2">
        <v>3.9199999999999999E-2</v>
      </c>
      <c r="O143" s="222">
        <f>ROUND(E143*N143,5)</f>
        <v>5.5879999999999999E-2</v>
      </c>
      <c r="P143" s="222">
        <v>0</v>
      </c>
      <c r="Q143" s="222">
        <f>ROUND(E143*P143,5)</f>
        <v>0</v>
      </c>
      <c r="R143" s="222"/>
      <c r="S143" s="222"/>
      <c r="T143" s="223">
        <v>1.6</v>
      </c>
      <c r="U143" s="222">
        <f>ROUND(E143*T143,2)</f>
        <v>2.2799999999999998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111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20"/>
      <c r="C144" s="266" t="s">
        <v>273</v>
      </c>
      <c r="D144" s="224"/>
      <c r="E144" s="229">
        <v>1.4255599999999999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113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>
        <v>46</v>
      </c>
      <c r="B145" s="220" t="s">
        <v>274</v>
      </c>
      <c r="C145" s="265" t="s">
        <v>275</v>
      </c>
      <c r="D145" s="222" t="s">
        <v>151</v>
      </c>
      <c r="E145" s="228">
        <v>1.4256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0.32</v>
      </c>
      <c r="U145" s="222">
        <f>ROUND(E145*T145,2)</f>
        <v>0.46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111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6" t="s">
        <v>273</v>
      </c>
      <c r="D146" s="224"/>
      <c r="E146" s="229">
        <v>1.4255599999999999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113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x14ac:dyDescent="0.2">
      <c r="A147" s="214" t="s">
        <v>106</v>
      </c>
      <c r="B147" s="221" t="s">
        <v>59</v>
      </c>
      <c r="C147" s="267" t="s">
        <v>60</v>
      </c>
      <c r="D147" s="225"/>
      <c r="E147" s="230"/>
      <c r="F147" s="234"/>
      <c r="G147" s="234">
        <f>SUMIF(AE148:AE172,"&lt;&gt;NOR",G148:G172)</f>
        <v>0</v>
      </c>
      <c r="H147" s="234"/>
      <c r="I147" s="234">
        <f>SUM(I148:I172)</f>
        <v>0</v>
      </c>
      <c r="J147" s="234"/>
      <c r="K147" s="234">
        <f>SUM(K148:K172)</f>
        <v>0</v>
      </c>
      <c r="L147" s="234"/>
      <c r="M147" s="234">
        <f>SUM(M148:M172)</f>
        <v>0</v>
      </c>
      <c r="N147" s="225"/>
      <c r="O147" s="225">
        <f>SUM(O148:O172)</f>
        <v>2.0302300000000004</v>
      </c>
      <c r="P147" s="225"/>
      <c r="Q147" s="225">
        <f>SUM(Q148:Q172)</f>
        <v>0.53346000000000005</v>
      </c>
      <c r="R147" s="225"/>
      <c r="S147" s="225"/>
      <c r="T147" s="226"/>
      <c r="U147" s="225">
        <f>SUM(U148:U172)</f>
        <v>69.989999999999995</v>
      </c>
      <c r="AE147" t="s">
        <v>107</v>
      </c>
    </row>
    <row r="148" spans="1:60" outlineLevel="1" x14ac:dyDescent="0.2">
      <c r="A148" s="213">
        <v>47</v>
      </c>
      <c r="B148" s="220" t="s">
        <v>276</v>
      </c>
      <c r="C148" s="265" t="s">
        <v>277</v>
      </c>
      <c r="D148" s="222" t="s">
        <v>240</v>
      </c>
      <c r="E148" s="228">
        <v>28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2">
        <v>7.0000000000000001E-3</v>
      </c>
      <c r="O148" s="222">
        <f>ROUND(E148*N148,5)</f>
        <v>0.19600000000000001</v>
      </c>
      <c r="P148" s="222">
        <v>0</v>
      </c>
      <c r="Q148" s="222">
        <f>ROUND(E148*P148,5)</f>
        <v>0</v>
      </c>
      <c r="R148" s="222"/>
      <c r="S148" s="222"/>
      <c r="T148" s="223">
        <v>0</v>
      </c>
      <c r="U148" s="222">
        <f>ROUND(E148*T148,2)</f>
        <v>0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111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20"/>
      <c r="C149" s="266" t="s">
        <v>278</v>
      </c>
      <c r="D149" s="224"/>
      <c r="E149" s="229">
        <v>28</v>
      </c>
      <c r="F149" s="233"/>
      <c r="G149" s="233"/>
      <c r="H149" s="233"/>
      <c r="I149" s="233"/>
      <c r="J149" s="233"/>
      <c r="K149" s="233"/>
      <c r="L149" s="233"/>
      <c r="M149" s="233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113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48</v>
      </c>
      <c r="B150" s="220" t="s">
        <v>279</v>
      </c>
      <c r="C150" s="265" t="s">
        <v>280</v>
      </c>
      <c r="D150" s="222" t="s">
        <v>240</v>
      </c>
      <c r="E150" s="228">
        <v>20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2">
        <v>4.6800000000000001E-3</v>
      </c>
      <c r="O150" s="222">
        <f>ROUND(E150*N150,5)</f>
        <v>9.3600000000000003E-2</v>
      </c>
      <c r="P150" s="222">
        <v>0</v>
      </c>
      <c r="Q150" s="222">
        <f>ROUND(E150*P150,5)</f>
        <v>0</v>
      </c>
      <c r="R150" s="222"/>
      <c r="S150" s="222"/>
      <c r="T150" s="223">
        <v>0.44</v>
      </c>
      <c r="U150" s="222">
        <f>ROUND(E150*T150,2)</f>
        <v>8.8000000000000007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111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6" t="s">
        <v>281</v>
      </c>
      <c r="D151" s="224"/>
      <c r="E151" s="229">
        <v>20</v>
      </c>
      <c r="F151" s="233"/>
      <c r="G151" s="233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113</v>
      </c>
      <c r="AF151" s="212">
        <v>0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13">
        <v>49</v>
      </c>
      <c r="B152" s="220" t="s">
        <v>282</v>
      </c>
      <c r="C152" s="265" t="s">
        <v>283</v>
      </c>
      <c r="D152" s="222" t="s">
        <v>183</v>
      </c>
      <c r="E152" s="228">
        <v>8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2">
        <v>5.8000000000000003E-2</v>
      </c>
      <c r="O152" s="222">
        <f>ROUND(E152*N152,5)</f>
        <v>0.46400000000000002</v>
      </c>
      <c r="P152" s="222">
        <v>0</v>
      </c>
      <c r="Q152" s="222">
        <f>ROUND(E152*P152,5)</f>
        <v>0</v>
      </c>
      <c r="R152" s="222"/>
      <c r="S152" s="222"/>
      <c r="T152" s="223">
        <v>0</v>
      </c>
      <c r="U152" s="222">
        <f>ROUND(E152*T152,2)</f>
        <v>0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184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6" t="s">
        <v>69</v>
      </c>
      <c r="D153" s="224"/>
      <c r="E153" s="229">
        <v>8</v>
      </c>
      <c r="F153" s="233"/>
      <c r="G153" s="233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113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13">
        <v>50</v>
      </c>
      <c r="B154" s="220" t="s">
        <v>284</v>
      </c>
      <c r="C154" s="265" t="s">
        <v>285</v>
      </c>
      <c r="D154" s="222" t="s">
        <v>183</v>
      </c>
      <c r="E154" s="228">
        <v>20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2">
        <v>3.7310000000000003E-2</v>
      </c>
      <c r="O154" s="222">
        <f>ROUND(E154*N154,5)</f>
        <v>0.74619999999999997</v>
      </c>
      <c r="P154" s="222">
        <v>0</v>
      </c>
      <c r="Q154" s="222">
        <f>ROUND(E154*P154,5)</f>
        <v>0</v>
      </c>
      <c r="R154" s="222"/>
      <c r="S154" s="222"/>
      <c r="T154" s="223">
        <v>0</v>
      </c>
      <c r="U154" s="222">
        <f>ROUND(E154*T154,2)</f>
        <v>0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184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/>
      <c r="B155" s="220"/>
      <c r="C155" s="266" t="s">
        <v>281</v>
      </c>
      <c r="D155" s="224"/>
      <c r="E155" s="229">
        <v>20</v>
      </c>
      <c r="F155" s="233"/>
      <c r="G155" s="233"/>
      <c r="H155" s="233"/>
      <c r="I155" s="233"/>
      <c r="J155" s="233"/>
      <c r="K155" s="233"/>
      <c r="L155" s="233"/>
      <c r="M155" s="233"/>
      <c r="N155" s="222"/>
      <c r="O155" s="222"/>
      <c r="P155" s="222"/>
      <c r="Q155" s="222"/>
      <c r="R155" s="222"/>
      <c r="S155" s="222"/>
      <c r="T155" s="223"/>
      <c r="U155" s="22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113</v>
      </c>
      <c r="AF155" s="212">
        <v>0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3">
        <v>51</v>
      </c>
      <c r="B156" s="220" t="s">
        <v>286</v>
      </c>
      <c r="C156" s="265" t="s">
        <v>287</v>
      </c>
      <c r="D156" s="222" t="s">
        <v>183</v>
      </c>
      <c r="E156" s="228">
        <v>20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2">
        <v>1.166E-2</v>
      </c>
      <c r="O156" s="222">
        <f>ROUND(E156*N156,5)</f>
        <v>0.23319999999999999</v>
      </c>
      <c r="P156" s="222">
        <v>0</v>
      </c>
      <c r="Q156" s="222">
        <f>ROUND(E156*P156,5)</f>
        <v>0</v>
      </c>
      <c r="R156" s="222"/>
      <c r="S156" s="222"/>
      <c r="T156" s="223">
        <v>0</v>
      </c>
      <c r="U156" s="222">
        <f>ROUND(E156*T156,2)</f>
        <v>0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184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20"/>
      <c r="C157" s="266" t="s">
        <v>281</v>
      </c>
      <c r="D157" s="224"/>
      <c r="E157" s="229">
        <v>20</v>
      </c>
      <c r="F157" s="233"/>
      <c r="G157" s="233"/>
      <c r="H157" s="233"/>
      <c r="I157" s="233"/>
      <c r="J157" s="233"/>
      <c r="K157" s="233"/>
      <c r="L157" s="233"/>
      <c r="M157" s="233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113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>
        <v>52</v>
      </c>
      <c r="B158" s="220" t="s">
        <v>288</v>
      </c>
      <c r="C158" s="265" t="s">
        <v>289</v>
      </c>
      <c r="D158" s="222" t="s">
        <v>227</v>
      </c>
      <c r="E158" s="228">
        <v>544.67999999999995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2">
        <v>5.0000000000000002E-5</v>
      </c>
      <c r="O158" s="222">
        <f>ROUND(E158*N158,5)</f>
        <v>2.7230000000000001E-2</v>
      </c>
      <c r="P158" s="222">
        <v>0</v>
      </c>
      <c r="Q158" s="222">
        <f>ROUND(E158*P158,5)</f>
        <v>0</v>
      </c>
      <c r="R158" s="222"/>
      <c r="S158" s="222"/>
      <c r="T158" s="223">
        <v>0.1</v>
      </c>
      <c r="U158" s="222">
        <f>ROUND(E158*T158,2)</f>
        <v>54.47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111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20"/>
      <c r="C159" s="266" t="s">
        <v>290</v>
      </c>
      <c r="D159" s="224"/>
      <c r="E159" s="229">
        <v>544.67999999999995</v>
      </c>
      <c r="F159" s="233"/>
      <c r="G159" s="233"/>
      <c r="H159" s="233"/>
      <c r="I159" s="233"/>
      <c r="J159" s="233"/>
      <c r="K159" s="233"/>
      <c r="L159" s="233"/>
      <c r="M159" s="233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113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13">
        <v>53</v>
      </c>
      <c r="B160" s="220" t="s">
        <v>291</v>
      </c>
      <c r="C160" s="265" t="s">
        <v>292</v>
      </c>
      <c r="D160" s="222" t="s">
        <v>200</v>
      </c>
      <c r="E160" s="228">
        <v>102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22">
        <v>0</v>
      </c>
      <c r="O160" s="222">
        <f>ROUND(E160*N160,5)</f>
        <v>0</v>
      </c>
      <c r="P160" s="222">
        <v>5.2300000000000003E-3</v>
      </c>
      <c r="Q160" s="222">
        <f>ROUND(E160*P160,5)</f>
        <v>0.53346000000000005</v>
      </c>
      <c r="R160" s="222"/>
      <c r="S160" s="222"/>
      <c r="T160" s="223">
        <v>0</v>
      </c>
      <c r="U160" s="222">
        <f>ROUND(E160*T160,2)</f>
        <v>0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184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/>
      <c r="B161" s="220"/>
      <c r="C161" s="266" t="s">
        <v>293</v>
      </c>
      <c r="D161" s="224"/>
      <c r="E161" s="229">
        <v>102</v>
      </c>
      <c r="F161" s="233"/>
      <c r="G161" s="233"/>
      <c r="H161" s="233"/>
      <c r="I161" s="233"/>
      <c r="J161" s="233"/>
      <c r="K161" s="233"/>
      <c r="L161" s="233"/>
      <c r="M161" s="233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113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54</v>
      </c>
      <c r="B162" s="220" t="s">
        <v>294</v>
      </c>
      <c r="C162" s="265" t="s">
        <v>295</v>
      </c>
      <c r="D162" s="222" t="s">
        <v>151</v>
      </c>
      <c r="E162" s="228">
        <v>327.39999999999998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2">
        <v>0</v>
      </c>
      <c r="O162" s="222">
        <f>ROUND(E162*N162,5)</f>
        <v>0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184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/>
      <c r="B163" s="220"/>
      <c r="C163" s="268" t="s">
        <v>296</v>
      </c>
      <c r="D163" s="227"/>
      <c r="E163" s="231"/>
      <c r="F163" s="235"/>
      <c r="G163" s="236"/>
      <c r="H163" s="233"/>
      <c r="I163" s="233"/>
      <c r="J163" s="233"/>
      <c r="K163" s="233"/>
      <c r="L163" s="233"/>
      <c r="M163" s="233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242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5" t="str">
        <f>C163</f>
        <v>Včetně ocelového lanka, napínáků a karabinek.</v>
      </c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6" t="s">
        <v>297</v>
      </c>
      <c r="D164" s="224"/>
      <c r="E164" s="229">
        <v>211.8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113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/>
      <c r="B165" s="220"/>
      <c r="C165" s="266" t="s">
        <v>298</v>
      </c>
      <c r="D165" s="224"/>
      <c r="E165" s="229">
        <v>115.6</v>
      </c>
      <c r="F165" s="233"/>
      <c r="G165" s="233"/>
      <c r="H165" s="233"/>
      <c r="I165" s="233"/>
      <c r="J165" s="233"/>
      <c r="K165" s="233"/>
      <c r="L165" s="233"/>
      <c r="M165" s="233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113</v>
      </c>
      <c r="AF165" s="212">
        <v>0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55</v>
      </c>
      <c r="B166" s="220" t="s">
        <v>299</v>
      </c>
      <c r="C166" s="265" t="s">
        <v>300</v>
      </c>
      <c r="D166" s="222" t="s">
        <v>240</v>
      </c>
      <c r="E166" s="228">
        <v>2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3.36</v>
      </c>
      <c r="U166" s="222">
        <f>ROUND(E166*T166,2)</f>
        <v>6.72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111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/>
      <c r="B167" s="220"/>
      <c r="C167" s="266" t="s">
        <v>57</v>
      </c>
      <c r="D167" s="224"/>
      <c r="E167" s="229">
        <v>2</v>
      </c>
      <c r="F167" s="233"/>
      <c r="G167" s="233"/>
      <c r="H167" s="233"/>
      <c r="I167" s="233"/>
      <c r="J167" s="233"/>
      <c r="K167" s="233"/>
      <c r="L167" s="233"/>
      <c r="M167" s="233"/>
      <c r="N167" s="222"/>
      <c r="O167" s="222"/>
      <c r="P167" s="222"/>
      <c r="Q167" s="222"/>
      <c r="R167" s="222"/>
      <c r="S167" s="222"/>
      <c r="T167" s="223"/>
      <c r="U167" s="22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113</v>
      </c>
      <c r="AF167" s="212">
        <v>0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>
        <v>56</v>
      </c>
      <c r="B168" s="220" t="s">
        <v>301</v>
      </c>
      <c r="C168" s="265" t="s">
        <v>302</v>
      </c>
      <c r="D168" s="222" t="s">
        <v>240</v>
      </c>
      <c r="E168" s="228">
        <v>2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2">
        <v>0.13500000000000001</v>
      </c>
      <c r="O168" s="222">
        <f>ROUND(E168*N168,5)</f>
        <v>0.27</v>
      </c>
      <c r="P168" s="222">
        <v>0</v>
      </c>
      <c r="Q168" s="222">
        <f>ROUND(E168*P168,5)</f>
        <v>0</v>
      </c>
      <c r="R168" s="222"/>
      <c r="S168" s="222"/>
      <c r="T168" s="223">
        <v>0</v>
      </c>
      <c r="U168" s="222">
        <f>ROUND(E168*T168,2)</f>
        <v>0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184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/>
      <c r="B169" s="220"/>
      <c r="C169" s="266" t="s">
        <v>57</v>
      </c>
      <c r="D169" s="224"/>
      <c r="E169" s="229">
        <v>2</v>
      </c>
      <c r="F169" s="233"/>
      <c r="G169" s="233"/>
      <c r="H169" s="233"/>
      <c r="I169" s="233"/>
      <c r="J169" s="233"/>
      <c r="K169" s="233"/>
      <c r="L169" s="233"/>
      <c r="M169" s="233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113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13">
        <v>57</v>
      </c>
      <c r="B170" s="220" t="s">
        <v>303</v>
      </c>
      <c r="C170" s="265" t="s">
        <v>304</v>
      </c>
      <c r="D170" s="222" t="s">
        <v>200</v>
      </c>
      <c r="E170" s="228">
        <v>95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22">
        <v>0</v>
      </c>
      <c r="O170" s="222">
        <f>ROUND(E170*N170,5)</f>
        <v>0</v>
      </c>
      <c r="P170" s="222">
        <v>0</v>
      </c>
      <c r="Q170" s="222">
        <f>ROUND(E170*P170,5)</f>
        <v>0</v>
      </c>
      <c r="R170" s="222"/>
      <c r="S170" s="222"/>
      <c r="T170" s="223">
        <v>0</v>
      </c>
      <c r="U170" s="222">
        <f>ROUND(E170*T170,2)</f>
        <v>0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111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/>
      <c r="B171" s="220"/>
      <c r="C171" s="268" t="s">
        <v>305</v>
      </c>
      <c r="D171" s="227"/>
      <c r="E171" s="231"/>
      <c r="F171" s="235"/>
      <c r="G171" s="236"/>
      <c r="H171" s="233"/>
      <c r="I171" s="233"/>
      <c r="J171" s="233"/>
      <c r="K171" s="233"/>
      <c r="L171" s="233"/>
      <c r="M171" s="233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242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5" t="str">
        <f>C171</f>
        <v>Včetně lemujícího profilu a uchycení. Podrobnější popis viz. "Obecná specifikace".</v>
      </c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/>
      <c r="B172" s="220"/>
      <c r="C172" s="266" t="s">
        <v>306</v>
      </c>
      <c r="D172" s="224"/>
      <c r="E172" s="229">
        <v>95</v>
      </c>
      <c r="F172" s="233"/>
      <c r="G172" s="233"/>
      <c r="H172" s="233"/>
      <c r="I172" s="233"/>
      <c r="J172" s="233"/>
      <c r="K172" s="233"/>
      <c r="L172" s="233"/>
      <c r="M172" s="233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113</v>
      </c>
      <c r="AF172" s="212">
        <v>0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14" t="s">
        <v>106</v>
      </c>
      <c r="B173" s="221" t="s">
        <v>61</v>
      </c>
      <c r="C173" s="267" t="s">
        <v>62</v>
      </c>
      <c r="D173" s="225"/>
      <c r="E173" s="230"/>
      <c r="F173" s="234"/>
      <c r="G173" s="234">
        <f>SUMIF(AE174:AE205,"&lt;&gt;NOR",G174:G205)</f>
        <v>0</v>
      </c>
      <c r="H173" s="234"/>
      <c r="I173" s="234">
        <f>SUM(I174:I205)</f>
        <v>0</v>
      </c>
      <c r="J173" s="234"/>
      <c r="K173" s="234">
        <f>SUM(K174:K205)</f>
        <v>0</v>
      </c>
      <c r="L173" s="234"/>
      <c r="M173" s="234">
        <f>SUM(M174:M205)</f>
        <v>0</v>
      </c>
      <c r="N173" s="225"/>
      <c r="O173" s="225">
        <f>SUM(O174:O205)</f>
        <v>1067.65762</v>
      </c>
      <c r="P173" s="225"/>
      <c r="Q173" s="225">
        <f>SUM(Q174:Q205)</f>
        <v>0</v>
      </c>
      <c r="R173" s="225"/>
      <c r="S173" s="225"/>
      <c r="T173" s="226"/>
      <c r="U173" s="225">
        <f>SUM(U174:U205)</f>
        <v>353.48</v>
      </c>
      <c r="AE173" t="s">
        <v>107</v>
      </c>
    </row>
    <row r="174" spans="1:60" ht="22.5" outlineLevel="1" x14ac:dyDescent="0.2">
      <c r="A174" s="213">
        <v>58</v>
      </c>
      <c r="B174" s="220" t="s">
        <v>307</v>
      </c>
      <c r="C174" s="265" t="s">
        <v>308</v>
      </c>
      <c r="D174" s="222" t="s">
        <v>151</v>
      </c>
      <c r="E174" s="228">
        <v>1402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22">
        <v>6.7849999999999994E-2</v>
      </c>
      <c r="O174" s="222">
        <f>ROUND(E174*N174,5)</f>
        <v>95.125699999999995</v>
      </c>
      <c r="P174" s="222">
        <v>0</v>
      </c>
      <c r="Q174" s="222">
        <f>ROUND(E174*P174,5)</f>
        <v>0</v>
      </c>
      <c r="R174" s="222"/>
      <c r="S174" s="222"/>
      <c r="T174" s="223">
        <v>0.03</v>
      </c>
      <c r="U174" s="222">
        <f>ROUND(E174*T174,2)</f>
        <v>42.06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111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/>
      <c r="B175" s="220"/>
      <c r="C175" s="266" t="s">
        <v>309</v>
      </c>
      <c r="D175" s="224"/>
      <c r="E175" s="229">
        <v>587</v>
      </c>
      <c r="F175" s="233"/>
      <c r="G175" s="233"/>
      <c r="H175" s="233"/>
      <c r="I175" s="233"/>
      <c r="J175" s="233"/>
      <c r="K175" s="233"/>
      <c r="L175" s="233"/>
      <c r="M175" s="233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113</v>
      </c>
      <c r="AF175" s="212">
        <v>0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/>
      <c r="B176" s="220"/>
      <c r="C176" s="266" t="s">
        <v>310</v>
      </c>
      <c r="D176" s="224"/>
      <c r="E176" s="229">
        <v>815</v>
      </c>
      <c r="F176" s="233"/>
      <c r="G176" s="233"/>
      <c r="H176" s="233"/>
      <c r="I176" s="233"/>
      <c r="J176" s="233"/>
      <c r="K176" s="233"/>
      <c r="L176" s="233"/>
      <c r="M176" s="233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113</v>
      </c>
      <c r="AF176" s="212">
        <v>0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13">
        <v>59</v>
      </c>
      <c r="B177" s="220" t="s">
        <v>311</v>
      </c>
      <c r="C177" s="265" t="s">
        <v>312</v>
      </c>
      <c r="D177" s="222" t="s">
        <v>151</v>
      </c>
      <c r="E177" s="228">
        <v>1402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2">
        <v>6.7849999999999994E-2</v>
      </c>
      <c r="O177" s="222">
        <f>ROUND(E177*N177,5)</f>
        <v>95.125699999999995</v>
      </c>
      <c r="P177" s="222">
        <v>0</v>
      </c>
      <c r="Q177" s="222">
        <f>ROUND(E177*P177,5)</f>
        <v>0</v>
      </c>
      <c r="R177" s="222"/>
      <c r="S177" s="222"/>
      <c r="T177" s="223">
        <v>0.03</v>
      </c>
      <c r="U177" s="222">
        <f>ROUND(E177*T177,2)</f>
        <v>42.06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111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20"/>
      <c r="C178" s="266" t="s">
        <v>309</v>
      </c>
      <c r="D178" s="224"/>
      <c r="E178" s="229">
        <v>587</v>
      </c>
      <c r="F178" s="233"/>
      <c r="G178" s="233"/>
      <c r="H178" s="233"/>
      <c r="I178" s="233"/>
      <c r="J178" s="233"/>
      <c r="K178" s="233"/>
      <c r="L178" s="233"/>
      <c r="M178" s="233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113</v>
      </c>
      <c r="AF178" s="212">
        <v>0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20"/>
      <c r="C179" s="266" t="s">
        <v>310</v>
      </c>
      <c r="D179" s="224"/>
      <c r="E179" s="229">
        <v>815</v>
      </c>
      <c r="F179" s="233"/>
      <c r="G179" s="233"/>
      <c r="H179" s="233"/>
      <c r="I179" s="233"/>
      <c r="J179" s="233"/>
      <c r="K179" s="233"/>
      <c r="L179" s="233"/>
      <c r="M179" s="233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113</v>
      </c>
      <c r="AF179" s="212">
        <v>0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13">
        <v>60</v>
      </c>
      <c r="B180" s="220" t="s">
        <v>313</v>
      </c>
      <c r="C180" s="265" t="s">
        <v>314</v>
      </c>
      <c r="D180" s="222" t="s">
        <v>151</v>
      </c>
      <c r="E180" s="228">
        <v>1402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21</v>
      </c>
      <c r="M180" s="233">
        <f>G180*(1+L180/100)</f>
        <v>0</v>
      </c>
      <c r="N180" s="222">
        <v>6.7849999999999994E-2</v>
      </c>
      <c r="O180" s="222">
        <f>ROUND(E180*N180,5)</f>
        <v>95.125699999999995</v>
      </c>
      <c r="P180" s="222">
        <v>0</v>
      </c>
      <c r="Q180" s="222">
        <f>ROUND(E180*P180,5)</f>
        <v>0</v>
      </c>
      <c r="R180" s="222"/>
      <c r="S180" s="222"/>
      <c r="T180" s="223">
        <v>0.03</v>
      </c>
      <c r="U180" s="222">
        <f>ROUND(E180*T180,2)</f>
        <v>42.06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111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/>
      <c r="B181" s="220"/>
      <c r="C181" s="266" t="s">
        <v>309</v>
      </c>
      <c r="D181" s="224"/>
      <c r="E181" s="229">
        <v>587</v>
      </c>
      <c r="F181" s="233"/>
      <c r="G181" s="233"/>
      <c r="H181" s="233"/>
      <c r="I181" s="233"/>
      <c r="J181" s="233"/>
      <c r="K181" s="233"/>
      <c r="L181" s="233"/>
      <c r="M181" s="233"/>
      <c r="N181" s="222"/>
      <c r="O181" s="222"/>
      <c r="P181" s="222"/>
      <c r="Q181" s="222"/>
      <c r="R181" s="222"/>
      <c r="S181" s="222"/>
      <c r="T181" s="223"/>
      <c r="U181" s="22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113</v>
      </c>
      <c r="AF181" s="212">
        <v>0</v>
      </c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/>
      <c r="B182" s="220"/>
      <c r="C182" s="266" t="s">
        <v>310</v>
      </c>
      <c r="D182" s="224"/>
      <c r="E182" s="229">
        <v>815</v>
      </c>
      <c r="F182" s="233"/>
      <c r="G182" s="233"/>
      <c r="H182" s="233"/>
      <c r="I182" s="233"/>
      <c r="J182" s="233"/>
      <c r="K182" s="233"/>
      <c r="L182" s="233"/>
      <c r="M182" s="233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113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13">
        <v>61</v>
      </c>
      <c r="B183" s="220" t="s">
        <v>315</v>
      </c>
      <c r="C183" s="265" t="s">
        <v>316</v>
      </c>
      <c r="D183" s="222" t="s">
        <v>151</v>
      </c>
      <c r="E183" s="228">
        <v>1402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22">
        <v>0.12837000000000001</v>
      </c>
      <c r="O183" s="222">
        <f>ROUND(E183*N183,5)</f>
        <v>179.97474</v>
      </c>
      <c r="P183" s="222">
        <v>0</v>
      </c>
      <c r="Q183" s="222">
        <f>ROUND(E183*P183,5)</f>
        <v>0</v>
      </c>
      <c r="R183" s="222"/>
      <c r="S183" s="222"/>
      <c r="T183" s="223">
        <v>0.02</v>
      </c>
      <c r="U183" s="222">
        <f>ROUND(E183*T183,2)</f>
        <v>28.04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111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/>
      <c r="B184" s="220"/>
      <c r="C184" s="266" t="s">
        <v>309</v>
      </c>
      <c r="D184" s="224"/>
      <c r="E184" s="229">
        <v>587</v>
      </c>
      <c r="F184" s="233"/>
      <c r="G184" s="233"/>
      <c r="H184" s="233"/>
      <c r="I184" s="233"/>
      <c r="J184" s="233"/>
      <c r="K184" s="233"/>
      <c r="L184" s="233"/>
      <c r="M184" s="233"/>
      <c r="N184" s="222"/>
      <c r="O184" s="222"/>
      <c r="P184" s="222"/>
      <c r="Q184" s="222"/>
      <c r="R184" s="222"/>
      <c r="S184" s="222"/>
      <c r="T184" s="223"/>
      <c r="U184" s="22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113</v>
      </c>
      <c r="AF184" s="212">
        <v>0</v>
      </c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20"/>
      <c r="C185" s="266" t="s">
        <v>310</v>
      </c>
      <c r="D185" s="224"/>
      <c r="E185" s="229">
        <v>815</v>
      </c>
      <c r="F185" s="233"/>
      <c r="G185" s="233"/>
      <c r="H185" s="233"/>
      <c r="I185" s="233"/>
      <c r="J185" s="233"/>
      <c r="K185" s="233"/>
      <c r="L185" s="233"/>
      <c r="M185" s="233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113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>
        <v>62</v>
      </c>
      <c r="B186" s="220" t="s">
        <v>317</v>
      </c>
      <c r="C186" s="265" t="s">
        <v>318</v>
      </c>
      <c r="D186" s="222" t="s">
        <v>151</v>
      </c>
      <c r="E186" s="228">
        <v>1402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21</v>
      </c>
      <c r="M186" s="233">
        <f>G186*(1+L186/100)</f>
        <v>0</v>
      </c>
      <c r="N186" s="222">
        <v>0.19350000000000001</v>
      </c>
      <c r="O186" s="222">
        <f>ROUND(E186*N186,5)</f>
        <v>271.28699999999998</v>
      </c>
      <c r="P186" s="222">
        <v>0</v>
      </c>
      <c r="Q186" s="222">
        <f>ROUND(E186*P186,5)</f>
        <v>0</v>
      </c>
      <c r="R186" s="222"/>
      <c r="S186" s="222"/>
      <c r="T186" s="223">
        <v>0.03</v>
      </c>
      <c r="U186" s="222">
        <f>ROUND(E186*T186,2)</f>
        <v>42.06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111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20"/>
      <c r="C187" s="266" t="s">
        <v>309</v>
      </c>
      <c r="D187" s="224"/>
      <c r="E187" s="229">
        <v>587</v>
      </c>
      <c r="F187" s="233"/>
      <c r="G187" s="233"/>
      <c r="H187" s="233"/>
      <c r="I187" s="233"/>
      <c r="J187" s="233"/>
      <c r="K187" s="233"/>
      <c r="L187" s="233"/>
      <c r="M187" s="233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113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/>
      <c r="B188" s="220"/>
      <c r="C188" s="266" t="s">
        <v>310</v>
      </c>
      <c r="D188" s="224"/>
      <c r="E188" s="229">
        <v>815</v>
      </c>
      <c r="F188" s="233"/>
      <c r="G188" s="233"/>
      <c r="H188" s="233"/>
      <c r="I188" s="233"/>
      <c r="J188" s="233"/>
      <c r="K188" s="233"/>
      <c r="L188" s="233"/>
      <c r="M188" s="233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113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13">
        <v>63</v>
      </c>
      <c r="B189" s="220" t="s">
        <v>319</v>
      </c>
      <c r="C189" s="265" t="s">
        <v>320</v>
      </c>
      <c r="D189" s="222" t="s">
        <v>151</v>
      </c>
      <c r="E189" s="228">
        <v>1402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22">
        <v>0.2268</v>
      </c>
      <c r="O189" s="222">
        <f>ROUND(E189*N189,5)</f>
        <v>317.97359999999998</v>
      </c>
      <c r="P189" s="222">
        <v>0</v>
      </c>
      <c r="Q189" s="222">
        <f>ROUND(E189*P189,5)</f>
        <v>0</v>
      </c>
      <c r="R189" s="222"/>
      <c r="S189" s="222"/>
      <c r="T189" s="223">
        <v>0.02</v>
      </c>
      <c r="U189" s="222">
        <f>ROUND(E189*T189,2)</f>
        <v>28.04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111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/>
      <c r="B190" s="220"/>
      <c r="C190" s="266" t="s">
        <v>309</v>
      </c>
      <c r="D190" s="224"/>
      <c r="E190" s="229">
        <v>587</v>
      </c>
      <c r="F190" s="233"/>
      <c r="G190" s="233"/>
      <c r="H190" s="233"/>
      <c r="I190" s="233"/>
      <c r="J190" s="233"/>
      <c r="K190" s="233"/>
      <c r="L190" s="233"/>
      <c r="M190" s="233"/>
      <c r="N190" s="222"/>
      <c r="O190" s="222"/>
      <c r="P190" s="222"/>
      <c r="Q190" s="222"/>
      <c r="R190" s="222"/>
      <c r="S190" s="222"/>
      <c r="T190" s="223"/>
      <c r="U190" s="22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113</v>
      </c>
      <c r="AF190" s="212">
        <v>0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20"/>
      <c r="C191" s="266" t="s">
        <v>310</v>
      </c>
      <c r="D191" s="224"/>
      <c r="E191" s="229">
        <v>815</v>
      </c>
      <c r="F191" s="233"/>
      <c r="G191" s="233"/>
      <c r="H191" s="233"/>
      <c r="I191" s="233"/>
      <c r="J191" s="233"/>
      <c r="K191" s="233"/>
      <c r="L191" s="233"/>
      <c r="M191" s="233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113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>
        <v>64</v>
      </c>
      <c r="B192" s="220" t="s">
        <v>321</v>
      </c>
      <c r="C192" s="265" t="s">
        <v>322</v>
      </c>
      <c r="D192" s="222" t="s">
        <v>151</v>
      </c>
      <c r="E192" s="228">
        <v>1402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22">
        <v>0</v>
      </c>
      <c r="O192" s="222">
        <f>ROUND(E192*N192,5)</f>
        <v>0</v>
      </c>
      <c r="P192" s="222">
        <v>0</v>
      </c>
      <c r="Q192" s="222">
        <f>ROUND(E192*P192,5)</f>
        <v>0</v>
      </c>
      <c r="R192" s="222"/>
      <c r="S192" s="222"/>
      <c r="T192" s="223">
        <v>0.09</v>
      </c>
      <c r="U192" s="222">
        <f>ROUND(E192*T192,2)</f>
        <v>126.18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111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20"/>
      <c r="C193" s="266" t="s">
        <v>309</v>
      </c>
      <c r="D193" s="224"/>
      <c r="E193" s="229">
        <v>587</v>
      </c>
      <c r="F193" s="233"/>
      <c r="G193" s="233"/>
      <c r="H193" s="233"/>
      <c r="I193" s="233"/>
      <c r="J193" s="233"/>
      <c r="K193" s="233"/>
      <c r="L193" s="233"/>
      <c r="M193" s="233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113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/>
      <c r="B194" s="220"/>
      <c r="C194" s="266" t="s">
        <v>310</v>
      </c>
      <c r="D194" s="224"/>
      <c r="E194" s="229">
        <v>815</v>
      </c>
      <c r="F194" s="233"/>
      <c r="G194" s="233"/>
      <c r="H194" s="233"/>
      <c r="I194" s="233"/>
      <c r="J194" s="233"/>
      <c r="K194" s="233"/>
      <c r="L194" s="233"/>
      <c r="M194" s="233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113</v>
      </c>
      <c r="AF194" s="212">
        <v>0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3">
        <v>65</v>
      </c>
      <c r="B195" s="220" t="s">
        <v>323</v>
      </c>
      <c r="C195" s="265" t="s">
        <v>324</v>
      </c>
      <c r="D195" s="222" t="s">
        <v>151</v>
      </c>
      <c r="E195" s="228">
        <v>1612.3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4.0000000000000002E-4</v>
      </c>
      <c r="O195" s="222">
        <f>ROUND(E195*N195,5)</f>
        <v>0.64492000000000005</v>
      </c>
      <c r="P195" s="222">
        <v>0</v>
      </c>
      <c r="Q195" s="222">
        <f>ROUND(E195*P195,5)</f>
        <v>0</v>
      </c>
      <c r="R195" s="222"/>
      <c r="S195" s="222"/>
      <c r="T195" s="223">
        <v>0</v>
      </c>
      <c r="U195" s="222">
        <f>ROUND(E195*T195,2)</f>
        <v>0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184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/>
      <c r="B196" s="220"/>
      <c r="C196" s="266" t="s">
        <v>325</v>
      </c>
      <c r="D196" s="224"/>
      <c r="E196" s="229">
        <v>675.05</v>
      </c>
      <c r="F196" s="233"/>
      <c r="G196" s="233"/>
      <c r="H196" s="233"/>
      <c r="I196" s="233"/>
      <c r="J196" s="233"/>
      <c r="K196" s="233"/>
      <c r="L196" s="233"/>
      <c r="M196" s="233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113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/>
      <c r="B197" s="220"/>
      <c r="C197" s="266" t="s">
        <v>326</v>
      </c>
      <c r="D197" s="224"/>
      <c r="E197" s="229">
        <v>937.25</v>
      </c>
      <c r="F197" s="233"/>
      <c r="G197" s="233"/>
      <c r="H197" s="233"/>
      <c r="I197" s="233"/>
      <c r="J197" s="233"/>
      <c r="K197" s="233"/>
      <c r="L197" s="233"/>
      <c r="M197" s="233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113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>
        <v>66</v>
      </c>
      <c r="B198" s="220" t="s">
        <v>327</v>
      </c>
      <c r="C198" s="265" t="s">
        <v>328</v>
      </c>
      <c r="D198" s="222" t="s">
        <v>151</v>
      </c>
      <c r="E198" s="228">
        <v>26.25</v>
      </c>
      <c r="F198" s="232"/>
      <c r="G198" s="233">
        <f>ROUND(E198*F198,2)</f>
        <v>0</v>
      </c>
      <c r="H198" s="232"/>
      <c r="I198" s="233">
        <f>ROUND(E198*H198,2)</f>
        <v>0</v>
      </c>
      <c r="J198" s="232"/>
      <c r="K198" s="233">
        <f>ROUND(E198*J198,2)</f>
        <v>0</v>
      </c>
      <c r="L198" s="233">
        <v>21</v>
      </c>
      <c r="M198" s="233">
        <f>G198*(1+L198/100)</f>
        <v>0</v>
      </c>
      <c r="N198" s="222">
        <v>0.441</v>
      </c>
      <c r="O198" s="222">
        <f>ROUND(E198*N198,5)</f>
        <v>11.57625</v>
      </c>
      <c r="P198" s="222">
        <v>0</v>
      </c>
      <c r="Q198" s="222">
        <f>ROUND(E198*P198,5)</f>
        <v>0</v>
      </c>
      <c r="R198" s="222"/>
      <c r="S198" s="222"/>
      <c r="T198" s="223">
        <v>0.03</v>
      </c>
      <c r="U198" s="222">
        <f>ROUND(E198*T198,2)</f>
        <v>0.79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111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/>
      <c r="B199" s="220"/>
      <c r="C199" s="266" t="s">
        <v>329</v>
      </c>
      <c r="D199" s="224"/>
      <c r="E199" s="229">
        <v>26.25</v>
      </c>
      <c r="F199" s="233"/>
      <c r="G199" s="233"/>
      <c r="H199" s="233"/>
      <c r="I199" s="233"/>
      <c r="J199" s="233"/>
      <c r="K199" s="233"/>
      <c r="L199" s="233"/>
      <c r="M199" s="233"/>
      <c r="N199" s="222"/>
      <c r="O199" s="222"/>
      <c r="P199" s="222"/>
      <c r="Q199" s="222"/>
      <c r="R199" s="222"/>
      <c r="S199" s="222"/>
      <c r="T199" s="223"/>
      <c r="U199" s="22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113</v>
      </c>
      <c r="AF199" s="212">
        <v>0</v>
      </c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>
        <v>67</v>
      </c>
      <c r="B200" s="220" t="s">
        <v>321</v>
      </c>
      <c r="C200" s="265" t="s">
        <v>322</v>
      </c>
      <c r="D200" s="222" t="s">
        <v>151</v>
      </c>
      <c r="E200" s="228">
        <v>23.04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22">
        <v>0</v>
      </c>
      <c r="O200" s="222">
        <f>ROUND(E200*N200,5)</f>
        <v>0</v>
      </c>
      <c r="P200" s="222">
        <v>0</v>
      </c>
      <c r="Q200" s="222">
        <f>ROUND(E200*P200,5)</f>
        <v>0</v>
      </c>
      <c r="R200" s="222"/>
      <c r="S200" s="222"/>
      <c r="T200" s="223">
        <v>0.09</v>
      </c>
      <c r="U200" s="222">
        <f>ROUND(E200*T200,2)</f>
        <v>2.0699999999999998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111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/>
      <c r="B201" s="220"/>
      <c r="C201" s="266" t="s">
        <v>330</v>
      </c>
      <c r="D201" s="224"/>
      <c r="E201" s="229">
        <v>23.04</v>
      </c>
      <c r="F201" s="233"/>
      <c r="G201" s="233"/>
      <c r="H201" s="233"/>
      <c r="I201" s="233"/>
      <c r="J201" s="233"/>
      <c r="K201" s="233"/>
      <c r="L201" s="233"/>
      <c r="M201" s="233"/>
      <c r="N201" s="222"/>
      <c r="O201" s="222"/>
      <c r="P201" s="222"/>
      <c r="Q201" s="222"/>
      <c r="R201" s="222"/>
      <c r="S201" s="222"/>
      <c r="T201" s="223"/>
      <c r="U201" s="22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113</v>
      </c>
      <c r="AF201" s="212">
        <v>0</v>
      </c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>
        <v>68</v>
      </c>
      <c r="B202" s="220" t="s">
        <v>331</v>
      </c>
      <c r="C202" s="265" t="s">
        <v>332</v>
      </c>
      <c r="D202" s="222" t="s">
        <v>151</v>
      </c>
      <c r="E202" s="228">
        <v>26.495999999999999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22">
        <v>2.0000000000000001E-4</v>
      </c>
      <c r="O202" s="222">
        <f>ROUND(E202*N202,5)</f>
        <v>5.3E-3</v>
      </c>
      <c r="P202" s="222">
        <v>0</v>
      </c>
      <c r="Q202" s="222">
        <f>ROUND(E202*P202,5)</f>
        <v>0</v>
      </c>
      <c r="R202" s="222"/>
      <c r="S202" s="222"/>
      <c r="T202" s="223">
        <v>0</v>
      </c>
      <c r="U202" s="222">
        <f>ROUND(E202*T202,2)</f>
        <v>0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184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20"/>
      <c r="C203" s="266" t="s">
        <v>333</v>
      </c>
      <c r="D203" s="224"/>
      <c r="E203" s="229">
        <v>26.495999999999999</v>
      </c>
      <c r="F203" s="233"/>
      <c r="G203" s="233"/>
      <c r="H203" s="233"/>
      <c r="I203" s="233"/>
      <c r="J203" s="233"/>
      <c r="K203" s="233"/>
      <c r="L203" s="233"/>
      <c r="M203" s="233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113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>
        <v>69</v>
      </c>
      <c r="B204" s="220" t="s">
        <v>334</v>
      </c>
      <c r="C204" s="265" t="s">
        <v>335</v>
      </c>
      <c r="D204" s="222" t="s">
        <v>151</v>
      </c>
      <c r="E204" s="228">
        <v>4.0450299999999997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0.2024</v>
      </c>
      <c r="O204" s="222">
        <f>ROUND(E204*N204,5)</f>
        <v>0.81871000000000005</v>
      </c>
      <c r="P204" s="222">
        <v>0</v>
      </c>
      <c r="Q204" s="222">
        <f>ROUND(E204*P204,5)</f>
        <v>0</v>
      </c>
      <c r="R204" s="222"/>
      <c r="S204" s="222"/>
      <c r="T204" s="223">
        <v>0.03</v>
      </c>
      <c r="U204" s="222">
        <f>ROUND(E204*T204,2)</f>
        <v>0.12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111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/>
      <c r="B205" s="220"/>
      <c r="C205" s="266" t="s">
        <v>336</v>
      </c>
      <c r="D205" s="224"/>
      <c r="E205" s="229">
        <v>4.0450299999999997</v>
      </c>
      <c r="F205" s="233"/>
      <c r="G205" s="233"/>
      <c r="H205" s="233"/>
      <c r="I205" s="233"/>
      <c r="J205" s="233"/>
      <c r="K205" s="233"/>
      <c r="L205" s="233"/>
      <c r="M205" s="233"/>
      <c r="N205" s="222"/>
      <c r="O205" s="222"/>
      <c r="P205" s="222"/>
      <c r="Q205" s="222"/>
      <c r="R205" s="222"/>
      <c r="S205" s="222"/>
      <c r="T205" s="223"/>
      <c r="U205" s="22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113</v>
      </c>
      <c r="AF205" s="212">
        <v>0</v>
      </c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2">
      <c r="A206" s="214" t="s">
        <v>106</v>
      </c>
      <c r="B206" s="221" t="s">
        <v>63</v>
      </c>
      <c r="C206" s="267" t="s">
        <v>64</v>
      </c>
      <c r="D206" s="225"/>
      <c r="E206" s="230"/>
      <c r="F206" s="234"/>
      <c r="G206" s="234">
        <f>SUMIF(AE207:AE222,"&lt;&gt;NOR",G207:G222)</f>
        <v>0</v>
      </c>
      <c r="H206" s="234"/>
      <c r="I206" s="234">
        <f>SUM(I207:I222)</f>
        <v>0</v>
      </c>
      <c r="J206" s="234"/>
      <c r="K206" s="234">
        <f>SUM(K207:K222)</f>
        <v>0</v>
      </c>
      <c r="L206" s="234"/>
      <c r="M206" s="234">
        <f>SUM(M207:M222)</f>
        <v>0</v>
      </c>
      <c r="N206" s="225"/>
      <c r="O206" s="225">
        <f>SUM(O207:O222)</f>
        <v>220.50905</v>
      </c>
      <c r="P206" s="225"/>
      <c r="Q206" s="225">
        <f>SUM(Q207:Q222)</f>
        <v>0</v>
      </c>
      <c r="R206" s="225"/>
      <c r="S206" s="225"/>
      <c r="T206" s="226"/>
      <c r="U206" s="225">
        <f>SUM(U207:U222)</f>
        <v>177.10999999999999</v>
      </c>
      <c r="AE206" t="s">
        <v>107</v>
      </c>
    </row>
    <row r="207" spans="1:60" outlineLevel="1" x14ac:dyDescent="0.2">
      <c r="A207" s="213">
        <v>70</v>
      </c>
      <c r="B207" s="220" t="s">
        <v>337</v>
      </c>
      <c r="C207" s="265" t="s">
        <v>338</v>
      </c>
      <c r="D207" s="222" t="s">
        <v>151</v>
      </c>
      <c r="E207" s="228">
        <v>193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22">
        <v>5.5449999999999999E-2</v>
      </c>
      <c r="O207" s="222">
        <f>ROUND(E207*N207,5)</f>
        <v>10.70185</v>
      </c>
      <c r="P207" s="222">
        <v>0</v>
      </c>
      <c r="Q207" s="222">
        <f>ROUND(E207*P207,5)</f>
        <v>0</v>
      </c>
      <c r="R207" s="222"/>
      <c r="S207" s="222"/>
      <c r="T207" s="223">
        <v>0.44</v>
      </c>
      <c r="U207" s="222">
        <f>ROUND(E207*T207,2)</f>
        <v>84.92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111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/>
      <c r="B208" s="220"/>
      <c r="C208" s="266" t="s">
        <v>339</v>
      </c>
      <c r="D208" s="224"/>
      <c r="E208" s="229">
        <v>193</v>
      </c>
      <c r="F208" s="233"/>
      <c r="G208" s="233"/>
      <c r="H208" s="233"/>
      <c r="I208" s="233"/>
      <c r="J208" s="233"/>
      <c r="K208" s="233"/>
      <c r="L208" s="233"/>
      <c r="M208" s="233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113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3">
        <v>71</v>
      </c>
      <c r="B209" s="220" t="s">
        <v>340</v>
      </c>
      <c r="C209" s="265" t="s">
        <v>341</v>
      </c>
      <c r="D209" s="222" t="s">
        <v>151</v>
      </c>
      <c r="E209" s="228">
        <v>196.86</v>
      </c>
      <c r="F209" s="232"/>
      <c r="G209" s="233">
        <f>ROUND(E209*F209,2)</f>
        <v>0</v>
      </c>
      <c r="H209" s="232"/>
      <c r="I209" s="233">
        <f>ROUND(E209*H209,2)</f>
        <v>0</v>
      </c>
      <c r="J209" s="232"/>
      <c r="K209" s="233">
        <f>ROUND(E209*J209,2)</f>
        <v>0</v>
      </c>
      <c r="L209" s="233">
        <v>21</v>
      </c>
      <c r="M209" s="233">
        <f>G209*(1+L209/100)</f>
        <v>0</v>
      </c>
      <c r="N209" s="222">
        <v>0.129</v>
      </c>
      <c r="O209" s="222">
        <f>ROUND(E209*N209,5)</f>
        <v>25.394939999999998</v>
      </c>
      <c r="P209" s="222">
        <v>0</v>
      </c>
      <c r="Q209" s="222">
        <f>ROUND(E209*P209,5)</f>
        <v>0</v>
      </c>
      <c r="R209" s="222"/>
      <c r="S209" s="222"/>
      <c r="T209" s="223">
        <v>0</v>
      </c>
      <c r="U209" s="222">
        <f>ROUND(E209*T209,2)</f>
        <v>0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184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3"/>
      <c r="B210" s="220"/>
      <c r="C210" s="266" t="s">
        <v>342</v>
      </c>
      <c r="D210" s="224"/>
      <c r="E210" s="229">
        <v>196.86</v>
      </c>
      <c r="F210" s="233"/>
      <c r="G210" s="233"/>
      <c r="H210" s="233"/>
      <c r="I210" s="233"/>
      <c r="J210" s="233"/>
      <c r="K210" s="233"/>
      <c r="L210" s="233"/>
      <c r="M210" s="233"/>
      <c r="N210" s="222"/>
      <c r="O210" s="222"/>
      <c r="P210" s="222"/>
      <c r="Q210" s="222"/>
      <c r="R210" s="222"/>
      <c r="S210" s="222"/>
      <c r="T210" s="223"/>
      <c r="U210" s="22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113</v>
      </c>
      <c r="AF210" s="212">
        <v>0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2.5" outlineLevel="1" x14ac:dyDescent="0.2">
      <c r="A211" s="213">
        <v>72</v>
      </c>
      <c r="B211" s="220" t="s">
        <v>343</v>
      </c>
      <c r="C211" s="265" t="s">
        <v>344</v>
      </c>
      <c r="D211" s="222" t="s">
        <v>151</v>
      </c>
      <c r="E211" s="228">
        <v>193</v>
      </c>
      <c r="F211" s="232"/>
      <c r="G211" s="233">
        <f>ROUND(E211*F211,2)</f>
        <v>0</v>
      </c>
      <c r="H211" s="232"/>
      <c r="I211" s="233">
        <f>ROUND(E211*H211,2)</f>
        <v>0</v>
      </c>
      <c r="J211" s="232"/>
      <c r="K211" s="233">
        <f>ROUND(E211*J211,2)</f>
        <v>0</v>
      </c>
      <c r="L211" s="233">
        <v>21</v>
      </c>
      <c r="M211" s="233">
        <f>G211*(1+L211/100)</f>
        <v>0</v>
      </c>
      <c r="N211" s="222">
        <v>0.27994000000000002</v>
      </c>
      <c r="O211" s="222">
        <f>ROUND(E211*N211,5)</f>
        <v>54.028419999999997</v>
      </c>
      <c r="P211" s="222">
        <v>0</v>
      </c>
      <c r="Q211" s="222">
        <f>ROUND(E211*P211,5)</f>
        <v>0</v>
      </c>
      <c r="R211" s="222"/>
      <c r="S211" s="222"/>
      <c r="T211" s="223">
        <v>0.03</v>
      </c>
      <c r="U211" s="222">
        <f>ROUND(E211*T211,2)</f>
        <v>5.79</v>
      </c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111</v>
      </c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3"/>
      <c r="B212" s="220"/>
      <c r="C212" s="266" t="s">
        <v>339</v>
      </c>
      <c r="D212" s="224"/>
      <c r="E212" s="229">
        <v>193</v>
      </c>
      <c r="F212" s="233"/>
      <c r="G212" s="233"/>
      <c r="H212" s="233"/>
      <c r="I212" s="233"/>
      <c r="J212" s="233"/>
      <c r="K212" s="233"/>
      <c r="L212" s="233"/>
      <c r="M212" s="233"/>
      <c r="N212" s="222"/>
      <c r="O212" s="222"/>
      <c r="P212" s="222"/>
      <c r="Q212" s="222"/>
      <c r="R212" s="222"/>
      <c r="S212" s="222"/>
      <c r="T212" s="223"/>
      <c r="U212" s="22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113</v>
      </c>
      <c r="AF212" s="212">
        <v>0</v>
      </c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3">
        <v>73</v>
      </c>
      <c r="B213" s="220" t="s">
        <v>345</v>
      </c>
      <c r="C213" s="265" t="s">
        <v>346</v>
      </c>
      <c r="D213" s="222" t="s">
        <v>151</v>
      </c>
      <c r="E213" s="228">
        <v>160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21</v>
      </c>
      <c r="M213" s="233">
        <f>G213*(1+L213/100)</f>
        <v>0</v>
      </c>
      <c r="N213" s="222">
        <v>7.3899999999999993E-2</v>
      </c>
      <c r="O213" s="222">
        <f>ROUND(E213*N213,5)</f>
        <v>11.824</v>
      </c>
      <c r="P213" s="222">
        <v>0</v>
      </c>
      <c r="Q213" s="222">
        <f>ROUND(E213*P213,5)</f>
        <v>0</v>
      </c>
      <c r="R213" s="222"/>
      <c r="S213" s="222"/>
      <c r="T213" s="223">
        <v>0.48</v>
      </c>
      <c r="U213" s="222">
        <f>ROUND(E213*T213,2)</f>
        <v>76.8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111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/>
      <c r="B214" s="220"/>
      <c r="C214" s="266" t="s">
        <v>347</v>
      </c>
      <c r="D214" s="224"/>
      <c r="E214" s="229">
        <v>160</v>
      </c>
      <c r="F214" s="233"/>
      <c r="G214" s="233"/>
      <c r="H214" s="233"/>
      <c r="I214" s="233"/>
      <c r="J214" s="233"/>
      <c r="K214" s="233"/>
      <c r="L214" s="233"/>
      <c r="M214" s="233"/>
      <c r="N214" s="222"/>
      <c r="O214" s="222"/>
      <c r="P214" s="222"/>
      <c r="Q214" s="222"/>
      <c r="R214" s="222"/>
      <c r="S214" s="222"/>
      <c r="T214" s="223"/>
      <c r="U214" s="22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113</v>
      </c>
      <c r="AF214" s="212">
        <v>0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3">
        <v>74</v>
      </c>
      <c r="B215" s="220" t="s">
        <v>348</v>
      </c>
      <c r="C215" s="265" t="s">
        <v>349</v>
      </c>
      <c r="D215" s="222" t="s">
        <v>151</v>
      </c>
      <c r="E215" s="228">
        <v>163.19999999999999</v>
      </c>
      <c r="F215" s="232"/>
      <c r="G215" s="233">
        <f>ROUND(E215*F215,2)</f>
        <v>0</v>
      </c>
      <c r="H215" s="232"/>
      <c r="I215" s="233">
        <f>ROUND(E215*H215,2)</f>
        <v>0</v>
      </c>
      <c r="J215" s="232"/>
      <c r="K215" s="233">
        <f>ROUND(E215*J215,2)</f>
        <v>0</v>
      </c>
      <c r="L215" s="233">
        <v>21</v>
      </c>
      <c r="M215" s="233">
        <f>G215*(1+L215/100)</f>
        <v>0</v>
      </c>
      <c r="N215" s="222">
        <v>0.17244999999999999</v>
      </c>
      <c r="O215" s="222">
        <f>ROUND(E215*N215,5)</f>
        <v>28.143840000000001</v>
      </c>
      <c r="P215" s="222">
        <v>0</v>
      </c>
      <c r="Q215" s="222">
        <f>ROUND(E215*P215,5)</f>
        <v>0</v>
      </c>
      <c r="R215" s="222"/>
      <c r="S215" s="222"/>
      <c r="T215" s="223">
        <v>0</v>
      </c>
      <c r="U215" s="222">
        <f>ROUND(E215*T215,2)</f>
        <v>0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184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3"/>
      <c r="B216" s="220"/>
      <c r="C216" s="266" t="s">
        <v>350</v>
      </c>
      <c r="D216" s="224"/>
      <c r="E216" s="229">
        <v>163.19999999999999</v>
      </c>
      <c r="F216" s="233"/>
      <c r="G216" s="233"/>
      <c r="H216" s="233"/>
      <c r="I216" s="233"/>
      <c r="J216" s="233"/>
      <c r="K216" s="233"/>
      <c r="L216" s="233"/>
      <c r="M216" s="233"/>
      <c r="N216" s="222"/>
      <c r="O216" s="222"/>
      <c r="P216" s="222"/>
      <c r="Q216" s="222"/>
      <c r="R216" s="222"/>
      <c r="S216" s="222"/>
      <c r="T216" s="223"/>
      <c r="U216" s="22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113</v>
      </c>
      <c r="AF216" s="212">
        <v>0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13">
        <v>75</v>
      </c>
      <c r="B217" s="220" t="s">
        <v>351</v>
      </c>
      <c r="C217" s="265" t="s">
        <v>352</v>
      </c>
      <c r="D217" s="222" t="s">
        <v>151</v>
      </c>
      <c r="E217" s="228">
        <v>160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22">
        <v>6.7849999999999994E-2</v>
      </c>
      <c r="O217" s="222">
        <f>ROUND(E217*N217,5)</f>
        <v>10.856</v>
      </c>
      <c r="P217" s="222">
        <v>0</v>
      </c>
      <c r="Q217" s="222">
        <f>ROUND(E217*P217,5)</f>
        <v>0</v>
      </c>
      <c r="R217" s="222"/>
      <c r="S217" s="222"/>
      <c r="T217" s="223">
        <v>0</v>
      </c>
      <c r="U217" s="222">
        <f>ROUND(E217*T217,2)</f>
        <v>0</v>
      </c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111</v>
      </c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3"/>
      <c r="B218" s="220"/>
      <c r="C218" s="266" t="s">
        <v>347</v>
      </c>
      <c r="D218" s="224"/>
      <c r="E218" s="229">
        <v>160</v>
      </c>
      <c r="F218" s="233"/>
      <c r="G218" s="233"/>
      <c r="H218" s="233"/>
      <c r="I218" s="233"/>
      <c r="J218" s="233"/>
      <c r="K218" s="233"/>
      <c r="L218" s="233"/>
      <c r="M218" s="233"/>
      <c r="N218" s="222"/>
      <c r="O218" s="222"/>
      <c r="P218" s="222"/>
      <c r="Q218" s="222"/>
      <c r="R218" s="222"/>
      <c r="S218" s="222"/>
      <c r="T218" s="223"/>
      <c r="U218" s="22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113</v>
      </c>
      <c r="AF218" s="212">
        <v>0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13">
        <v>76</v>
      </c>
      <c r="B219" s="220" t="s">
        <v>353</v>
      </c>
      <c r="C219" s="265" t="s">
        <v>354</v>
      </c>
      <c r="D219" s="222" t="s">
        <v>151</v>
      </c>
      <c r="E219" s="228">
        <v>160</v>
      </c>
      <c r="F219" s="232"/>
      <c r="G219" s="233">
        <f>ROUND(E219*F219,2)</f>
        <v>0</v>
      </c>
      <c r="H219" s="232"/>
      <c r="I219" s="233">
        <f>ROUND(E219*H219,2)</f>
        <v>0</v>
      </c>
      <c r="J219" s="232"/>
      <c r="K219" s="233">
        <f>ROUND(E219*J219,2)</f>
        <v>0</v>
      </c>
      <c r="L219" s="233">
        <v>21</v>
      </c>
      <c r="M219" s="233">
        <f>G219*(1+L219/100)</f>
        <v>0</v>
      </c>
      <c r="N219" s="222">
        <v>0.11025</v>
      </c>
      <c r="O219" s="222">
        <f>ROUND(E219*N219,5)</f>
        <v>17.64</v>
      </c>
      <c r="P219" s="222">
        <v>0</v>
      </c>
      <c r="Q219" s="222">
        <f>ROUND(E219*P219,5)</f>
        <v>0</v>
      </c>
      <c r="R219" s="222"/>
      <c r="S219" s="222"/>
      <c r="T219" s="223">
        <v>0</v>
      </c>
      <c r="U219" s="222">
        <f>ROUND(E219*T219,2)</f>
        <v>0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111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3"/>
      <c r="B220" s="220"/>
      <c r="C220" s="266" t="s">
        <v>347</v>
      </c>
      <c r="D220" s="224"/>
      <c r="E220" s="229">
        <v>160</v>
      </c>
      <c r="F220" s="233"/>
      <c r="G220" s="233"/>
      <c r="H220" s="233"/>
      <c r="I220" s="233"/>
      <c r="J220" s="233"/>
      <c r="K220" s="233"/>
      <c r="L220" s="233"/>
      <c r="M220" s="233"/>
      <c r="N220" s="222"/>
      <c r="O220" s="222"/>
      <c r="P220" s="222"/>
      <c r="Q220" s="222"/>
      <c r="R220" s="222"/>
      <c r="S220" s="222"/>
      <c r="T220" s="223"/>
      <c r="U220" s="22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113</v>
      </c>
      <c r="AF220" s="212">
        <v>0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3">
        <v>77</v>
      </c>
      <c r="B221" s="220" t="s">
        <v>317</v>
      </c>
      <c r="C221" s="265" t="s">
        <v>318</v>
      </c>
      <c r="D221" s="222" t="s">
        <v>151</v>
      </c>
      <c r="E221" s="228">
        <v>320</v>
      </c>
      <c r="F221" s="232"/>
      <c r="G221" s="233">
        <f>ROUND(E221*F221,2)</f>
        <v>0</v>
      </c>
      <c r="H221" s="232"/>
      <c r="I221" s="233">
        <f>ROUND(E221*H221,2)</f>
        <v>0</v>
      </c>
      <c r="J221" s="232"/>
      <c r="K221" s="233">
        <f>ROUND(E221*J221,2)</f>
        <v>0</v>
      </c>
      <c r="L221" s="233">
        <v>21</v>
      </c>
      <c r="M221" s="233">
        <f>G221*(1+L221/100)</f>
        <v>0</v>
      </c>
      <c r="N221" s="222">
        <v>0.19350000000000001</v>
      </c>
      <c r="O221" s="222">
        <f>ROUND(E221*N221,5)</f>
        <v>61.92</v>
      </c>
      <c r="P221" s="222">
        <v>0</v>
      </c>
      <c r="Q221" s="222">
        <f>ROUND(E221*P221,5)</f>
        <v>0</v>
      </c>
      <c r="R221" s="222"/>
      <c r="S221" s="222"/>
      <c r="T221" s="223">
        <v>0.03</v>
      </c>
      <c r="U221" s="222">
        <f>ROUND(E221*T221,2)</f>
        <v>9.6</v>
      </c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111</v>
      </c>
      <c r="AF221" s="212"/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3"/>
      <c r="B222" s="220"/>
      <c r="C222" s="266" t="s">
        <v>355</v>
      </c>
      <c r="D222" s="224"/>
      <c r="E222" s="229">
        <v>320</v>
      </c>
      <c r="F222" s="233"/>
      <c r="G222" s="233"/>
      <c r="H222" s="233"/>
      <c r="I222" s="233"/>
      <c r="J222" s="233"/>
      <c r="K222" s="233"/>
      <c r="L222" s="233"/>
      <c r="M222" s="233"/>
      <c r="N222" s="222"/>
      <c r="O222" s="222"/>
      <c r="P222" s="222"/>
      <c r="Q222" s="222"/>
      <c r="R222" s="222"/>
      <c r="S222" s="222"/>
      <c r="T222" s="223"/>
      <c r="U222" s="222"/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113</v>
      </c>
      <c r="AF222" s="212">
        <v>0</v>
      </c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x14ac:dyDescent="0.2">
      <c r="A223" s="214" t="s">
        <v>106</v>
      </c>
      <c r="B223" s="221" t="s">
        <v>65</v>
      </c>
      <c r="C223" s="267" t="s">
        <v>66</v>
      </c>
      <c r="D223" s="225"/>
      <c r="E223" s="230"/>
      <c r="F223" s="234"/>
      <c r="G223" s="234">
        <f>SUMIF(AE224:AE240,"&lt;&gt;NOR",G224:G240)</f>
        <v>0</v>
      </c>
      <c r="H223" s="234"/>
      <c r="I223" s="234">
        <f>SUM(I224:I240)</f>
        <v>0</v>
      </c>
      <c r="J223" s="234"/>
      <c r="K223" s="234">
        <f>SUM(K224:K240)</f>
        <v>0</v>
      </c>
      <c r="L223" s="234"/>
      <c r="M223" s="234">
        <f>SUM(M224:M240)</f>
        <v>0</v>
      </c>
      <c r="N223" s="225"/>
      <c r="O223" s="225">
        <f>SUM(O224:O240)</f>
        <v>36.271000000000001</v>
      </c>
      <c r="P223" s="225"/>
      <c r="Q223" s="225">
        <f>SUM(Q224:Q240)</f>
        <v>0</v>
      </c>
      <c r="R223" s="225"/>
      <c r="S223" s="225"/>
      <c r="T223" s="226"/>
      <c r="U223" s="225">
        <f>SUM(U224:U240)</f>
        <v>0</v>
      </c>
      <c r="AE223" t="s">
        <v>107</v>
      </c>
    </row>
    <row r="224" spans="1:60" outlineLevel="1" x14ac:dyDescent="0.2">
      <c r="A224" s="213">
        <v>78</v>
      </c>
      <c r="B224" s="220" t="s">
        <v>356</v>
      </c>
      <c r="C224" s="265" t="s">
        <v>357</v>
      </c>
      <c r="D224" s="222" t="s">
        <v>151</v>
      </c>
      <c r="E224" s="228">
        <v>1402</v>
      </c>
      <c r="F224" s="232"/>
      <c r="G224" s="233">
        <f>ROUND(E224*F224,2)</f>
        <v>0</v>
      </c>
      <c r="H224" s="232"/>
      <c r="I224" s="233">
        <f>ROUND(E224*H224,2)</f>
        <v>0</v>
      </c>
      <c r="J224" s="232"/>
      <c r="K224" s="233">
        <f>ROUND(E224*J224,2)</f>
        <v>0</v>
      </c>
      <c r="L224" s="233">
        <v>21</v>
      </c>
      <c r="M224" s="233">
        <f>G224*(1+L224/100)</f>
        <v>0</v>
      </c>
      <c r="N224" s="222">
        <v>0</v>
      </c>
      <c r="O224" s="222">
        <f>ROUND(E224*N224,5)</f>
        <v>0</v>
      </c>
      <c r="P224" s="222">
        <v>0</v>
      </c>
      <c r="Q224" s="222">
        <f>ROUND(E224*P224,5)</f>
        <v>0</v>
      </c>
      <c r="R224" s="222"/>
      <c r="S224" s="222"/>
      <c r="T224" s="223">
        <v>0</v>
      </c>
      <c r="U224" s="222">
        <f>ROUND(E224*T224,2)</f>
        <v>0</v>
      </c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111</v>
      </c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2.5" outlineLevel="1" x14ac:dyDescent="0.2">
      <c r="A225" s="213"/>
      <c r="B225" s="220"/>
      <c r="C225" s="268" t="s">
        <v>358</v>
      </c>
      <c r="D225" s="227"/>
      <c r="E225" s="231"/>
      <c r="F225" s="235"/>
      <c r="G225" s="236"/>
      <c r="H225" s="233"/>
      <c r="I225" s="233"/>
      <c r="J225" s="233"/>
      <c r="K225" s="233"/>
      <c r="L225" s="233"/>
      <c r="M225" s="233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242</v>
      </c>
      <c r="AF225" s="212"/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5" t="str">
        <f>C225</f>
        <v>Směs kameniva fr. 3-8 mm, SBR pryžového granulátu fr. 2-4 mm a PUR pojiva s příčnou pevností v tahu větší než 0,2 MPa a filtračním průtokem větším než 1 cm/s.</v>
      </c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3"/>
      <c r="B226" s="220"/>
      <c r="C226" s="266" t="s">
        <v>359</v>
      </c>
      <c r="D226" s="224"/>
      <c r="E226" s="229">
        <v>587</v>
      </c>
      <c r="F226" s="233"/>
      <c r="G226" s="233"/>
      <c r="H226" s="233"/>
      <c r="I226" s="233"/>
      <c r="J226" s="233"/>
      <c r="K226" s="233"/>
      <c r="L226" s="233"/>
      <c r="M226" s="233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113</v>
      </c>
      <c r="AF226" s="212">
        <v>0</v>
      </c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3"/>
      <c r="B227" s="220"/>
      <c r="C227" s="266" t="s">
        <v>310</v>
      </c>
      <c r="D227" s="224"/>
      <c r="E227" s="229">
        <v>815</v>
      </c>
      <c r="F227" s="233"/>
      <c r="G227" s="233"/>
      <c r="H227" s="233"/>
      <c r="I227" s="233"/>
      <c r="J227" s="233"/>
      <c r="K227" s="233"/>
      <c r="L227" s="233"/>
      <c r="M227" s="233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113</v>
      </c>
      <c r="AF227" s="212">
        <v>0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3">
        <v>79</v>
      </c>
      <c r="B228" s="220" t="s">
        <v>360</v>
      </c>
      <c r="C228" s="265" t="s">
        <v>361</v>
      </c>
      <c r="D228" s="222" t="s">
        <v>151</v>
      </c>
      <c r="E228" s="228">
        <v>587</v>
      </c>
      <c r="F228" s="232"/>
      <c r="G228" s="233">
        <f>ROUND(E228*F228,2)</f>
        <v>0</v>
      </c>
      <c r="H228" s="232"/>
      <c r="I228" s="233">
        <f>ROUND(E228*H228,2)</f>
        <v>0</v>
      </c>
      <c r="J228" s="232"/>
      <c r="K228" s="233">
        <f>ROUND(E228*J228,2)</f>
        <v>0</v>
      </c>
      <c r="L228" s="233">
        <v>21</v>
      </c>
      <c r="M228" s="233">
        <f>G228*(1+L228/100)</f>
        <v>0</v>
      </c>
      <c r="N228" s="222">
        <v>0</v>
      </c>
      <c r="O228" s="222">
        <f>ROUND(E228*N228,5)</f>
        <v>0</v>
      </c>
      <c r="P228" s="222">
        <v>0</v>
      </c>
      <c r="Q228" s="222">
        <f>ROUND(E228*P228,5)</f>
        <v>0</v>
      </c>
      <c r="R228" s="222"/>
      <c r="S228" s="222"/>
      <c r="T228" s="223">
        <v>0</v>
      </c>
      <c r="U228" s="222">
        <f>ROUND(E228*T228,2)</f>
        <v>0</v>
      </c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184</v>
      </c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13"/>
      <c r="B229" s="220"/>
      <c r="C229" s="268" t="s">
        <v>362</v>
      </c>
      <c r="D229" s="227"/>
      <c r="E229" s="231"/>
      <c r="F229" s="235"/>
      <c r="G229" s="236"/>
      <c r="H229" s="233"/>
      <c r="I229" s="233"/>
      <c r="J229" s="233"/>
      <c r="K229" s="233"/>
      <c r="L229" s="233"/>
      <c r="M229" s="233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242</v>
      </c>
      <c r="AF229" s="212"/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5" t="str">
        <f>C229</f>
        <v>Výška vlákna trávníku min. 15 mm, tl. podložky min. 2 mm, vlákno fibrelizované rovné 100% polypropylen, tl. vlákna min. 60 mikronů, počet vpichů min. 30 000 ks/m2.</v>
      </c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3"/>
      <c r="B230" s="220"/>
      <c r="C230" s="266" t="s">
        <v>309</v>
      </c>
      <c r="D230" s="224"/>
      <c r="E230" s="229">
        <v>587</v>
      </c>
      <c r="F230" s="233"/>
      <c r="G230" s="233"/>
      <c r="H230" s="233"/>
      <c r="I230" s="233"/>
      <c r="J230" s="233"/>
      <c r="K230" s="233"/>
      <c r="L230" s="233"/>
      <c r="M230" s="233"/>
      <c r="N230" s="222"/>
      <c r="O230" s="222"/>
      <c r="P230" s="222"/>
      <c r="Q230" s="222"/>
      <c r="R230" s="222"/>
      <c r="S230" s="222"/>
      <c r="T230" s="223"/>
      <c r="U230" s="22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113</v>
      </c>
      <c r="AF230" s="212">
        <v>0</v>
      </c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2.5" outlineLevel="1" x14ac:dyDescent="0.2">
      <c r="A231" s="213">
        <v>80</v>
      </c>
      <c r="B231" s="220" t="s">
        <v>363</v>
      </c>
      <c r="C231" s="265" t="s">
        <v>364</v>
      </c>
      <c r="D231" s="222" t="s">
        <v>151</v>
      </c>
      <c r="E231" s="228">
        <v>587</v>
      </c>
      <c r="F231" s="232"/>
      <c r="G231" s="233">
        <f>ROUND(E231*F231,2)</f>
        <v>0</v>
      </c>
      <c r="H231" s="232"/>
      <c r="I231" s="233">
        <f>ROUND(E231*H231,2)</f>
        <v>0</v>
      </c>
      <c r="J231" s="232"/>
      <c r="K231" s="233">
        <f>ROUND(E231*J231,2)</f>
        <v>0</v>
      </c>
      <c r="L231" s="233">
        <v>21</v>
      </c>
      <c r="M231" s="233">
        <f>G231*(1+L231/100)</f>
        <v>0</v>
      </c>
      <c r="N231" s="222">
        <v>2.5000000000000001E-2</v>
      </c>
      <c r="O231" s="222">
        <f>ROUND(E231*N231,5)</f>
        <v>14.675000000000001</v>
      </c>
      <c r="P231" s="222">
        <v>0</v>
      </c>
      <c r="Q231" s="222">
        <f>ROUND(E231*P231,5)</f>
        <v>0</v>
      </c>
      <c r="R231" s="222"/>
      <c r="S231" s="222"/>
      <c r="T231" s="223">
        <v>0</v>
      </c>
      <c r="U231" s="222">
        <f>ROUND(E231*T231,2)</f>
        <v>0</v>
      </c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111</v>
      </c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/>
      <c r="B232" s="220"/>
      <c r="C232" s="266" t="s">
        <v>359</v>
      </c>
      <c r="D232" s="224"/>
      <c r="E232" s="229">
        <v>587</v>
      </c>
      <c r="F232" s="233"/>
      <c r="G232" s="233"/>
      <c r="H232" s="233"/>
      <c r="I232" s="233"/>
      <c r="J232" s="233"/>
      <c r="K232" s="233"/>
      <c r="L232" s="233"/>
      <c r="M232" s="233"/>
      <c r="N232" s="222"/>
      <c r="O232" s="222"/>
      <c r="P232" s="222"/>
      <c r="Q232" s="222"/>
      <c r="R232" s="222"/>
      <c r="S232" s="222"/>
      <c r="T232" s="223"/>
      <c r="U232" s="22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113</v>
      </c>
      <c r="AF232" s="212">
        <v>0</v>
      </c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3">
        <v>81</v>
      </c>
      <c r="B233" s="220" t="s">
        <v>365</v>
      </c>
      <c r="C233" s="265" t="s">
        <v>366</v>
      </c>
      <c r="D233" s="222" t="s">
        <v>200</v>
      </c>
      <c r="E233" s="228">
        <v>573.79999999999995</v>
      </c>
      <c r="F233" s="232"/>
      <c r="G233" s="233">
        <f>ROUND(E233*F233,2)</f>
        <v>0</v>
      </c>
      <c r="H233" s="232"/>
      <c r="I233" s="233">
        <f>ROUND(E233*H233,2)</f>
        <v>0</v>
      </c>
      <c r="J233" s="232"/>
      <c r="K233" s="233">
        <f>ROUND(E233*J233,2)</f>
        <v>0</v>
      </c>
      <c r="L233" s="233">
        <v>21</v>
      </c>
      <c r="M233" s="233">
        <f>G233*(1+L233/100)</f>
        <v>0</v>
      </c>
      <c r="N233" s="222">
        <v>0</v>
      </c>
      <c r="O233" s="222">
        <f>ROUND(E233*N233,5)</f>
        <v>0</v>
      </c>
      <c r="P233" s="222">
        <v>0</v>
      </c>
      <c r="Q233" s="222">
        <f>ROUND(E233*P233,5)</f>
        <v>0</v>
      </c>
      <c r="R233" s="222"/>
      <c r="S233" s="222"/>
      <c r="T233" s="223">
        <v>0</v>
      </c>
      <c r="U233" s="222">
        <f>ROUND(E233*T233,2)</f>
        <v>0</v>
      </c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184</v>
      </c>
      <c r="AF233" s="212"/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3"/>
      <c r="B234" s="220"/>
      <c r="C234" s="266" t="s">
        <v>367</v>
      </c>
      <c r="D234" s="224"/>
      <c r="E234" s="229">
        <v>265.8</v>
      </c>
      <c r="F234" s="233"/>
      <c r="G234" s="233"/>
      <c r="H234" s="233"/>
      <c r="I234" s="233"/>
      <c r="J234" s="233"/>
      <c r="K234" s="233"/>
      <c r="L234" s="233"/>
      <c r="M234" s="233"/>
      <c r="N234" s="222"/>
      <c r="O234" s="222"/>
      <c r="P234" s="222"/>
      <c r="Q234" s="222"/>
      <c r="R234" s="222"/>
      <c r="S234" s="222"/>
      <c r="T234" s="223"/>
      <c r="U234" s="22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113</v>
      </c>
      <c r="AF234" s="212">
        <v>0</v>
      </c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3"/>
      <c r="B235" s="220"/>
      <c r="C235" s="266" t="s">
        <v>368</v>
      </c>
      <c r="D235" s="224"/>
      <c r="E235" s="229">
        <v>308</v>
      </c>
      <c r="F235" s="233"/>
      <c r="G235" s="233"/>
      <c r="H235" s="233"/>
      <c r="I235" s="233"/>
      <c r="J235" s="233"/>
      <c r="K235" s="233"/>
      <c r="L235" s="233"/>
      <c r="M235" s="233"/>
      <c r="N235" s="222"/>
      <c r="O235" s="222"/>
      <c r="P235" s="222"/>
      <c r="Q235" s="222"/>
      <c r="R235" s="222"/>
      <c r="S235" s="222"/>
      <c r="T235" s="223"/>
      <c r="U235" s="22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113</v>
      </c>
      <c r="AF235" s="212">
        <v>0</v>
      </c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ht="22.5" outlineLevel="1" x14ac:dyDescent="0.2">
      <c r="A236" s="213">
        <v>82</v>
      </c>
      <c r="B236" s="220" t="s">
        <v>369</v>
      </c>
      <c r="C236" s="265" t="s">
        <v>370</v>
      </c>
      <c r="D236" s="222" t="s">
        <v>151</v>
      </c>
      <c r="E236" s="228">
        <v>815</v>
      </c>
      <c r="F236" s="232"/>
      <c r="G236" s="233">
        <f>ROUND(E236*F236,2)</f>
        <v>0</v>
      </c>
      <c r="H236" s="232"/>
      <c r="I236" s="233">
        <f>ROUND(E236*H236,2)</f>
        <v>0</v>
      </c>
      <c r="J236" s="232"/>
      <c r="K236" s="233">
        <f>ROUND(E236*J236,2)</f>
        <v>0</v>
      </c>
      <c r="L236" s="233">
        <v>21</v>
      </c>
      <c r="M236" s="233">
        <f>G236*(1+L236/100)</f>
        <v>0</v>
      </c>
      <c r="N236" s="222">
        <v>2.5000000000000001E-2</v>
      </c>
      <c r="O236" s="222">
        <f>ROUND(E236*N236,5)</f>
        <v>20.375</v>
      </c>
      <c r="P236" s="222">
        <v>0</v>
      </c>
      <c r="Q236" s="222">
        <f>ROUND(E236*P236,5)</f>
        <v>0</v>
      </c>
      <c r="R236" s="222"/>
      <c r="S236" s="222"/>
      <c r="T236" s="223">
        <v>0</v>
      </c>
      <c r="U236" s="222">
        <f>ROUND(E236*T236,2)</f>
        <v>0</v>
      </c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111</v>
      </c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33.75" outlineLevel="1" x14ac:dyDescent="0.2">
      <c r="A237" s="213"/>
      <c r="B237" s="220"/>
      <c r="C237" s="268" t="s">
        <v>371</v>
      </c>
      <c r="D237" s="227"/>
      <c r="E237" s="231"/>
      <c r="F237" s="235"/>
      <c r="G237" s="236"/>
      <c r="H237" s="233"/>
      <c r="I237" s="233"/>
      <c r="J237" s="233"/>
      <c r="K237" s="233"/>
      <c r="L237" s="233"/>
      <c r="M237" s="233"/>
      <c r="N237" s="222"/>
      <c r="O237" s="222"/>
      <c r="P237" s="222"/>
      <c r="Q237" s="222"/>
      <c r="R237" s="222"/>
      <c r="S237" s="222"/>
      <c r="T237" s="223"/>
      <c r="U237" s="222"/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 t="s">
        <v>242</v>
      </c>
      <c r="AF237" s="212"/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5" t="str">
        <f>C237</f>
        <v>Směs z pryžového granulátu frakce 1-4 mm a PUR pojiva tl. 10 mm + vrchní nástřik z barevného PUR pojiva a jemného celobarevného pryžového granulátu frakce 0,5-1,5 mm, s filtračním průtokem min. 150 mm/h.</v>
      </c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3"/>
      <c r="B238" s="220"/>
      <c r="C238" s="266" t="s">
        <v>310</v>
      </c>
      <c r="D238" s="224"/>
      <c r="E238" s="229">
        <v>815</v>
      </c>
      <c r="F238" s="233"/>
      <c r="G238" s="233"/>
      <c r="H238" s="233"/>
      <c r="I238" s="233"/>
      <c r="J238" s="233"/>
      <c r="K238" s="233"/>
      <c r="L238" s="233"/>
      <c r="M238" s="233"/>
      <c r="N238" s="222"/>
      <c r="O238" s="222"/>
      <c r="P238" s="222"/>
      <c r="Q238" s="222"/>
      <c r="R238" s="222"/>
      <c r="S238" s="222"/>
      <c r="T238" s="223"/>
      <c r="U238" s="222"/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113</v>
      </c>
      <c r="AF238" s="212">
        <v>0</v>
      </c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2.5" outlineLevel="1" x14ac:dyDescent="0.2">
      <c r="A239" s="213">
        <v>83</v>
      </c>
      <c r="B239" s="220" t="s">
        <v>372</v>
      </c>
      <c r="C239" s="265" t="s">
        <v>373</v>
      </c>
      <c r="D239" s="222" t="s">
        <v>200</v>
      </c>
      <c r="E239" s="228">
        <v>407</v>
      </c>
      <c r="F239" s="232"/>
      <c r="G239" s="233">
        <f>ROUND(E239*F239,2)</f>
        <v>0</v>
      </c>
      <c r="H239" s="232"/>
      <c r="I239" s="233">
        <f>ROUND(E239*H239,2)</f>
        <v>0</v>
      </c>
      <c r="J239" s="232"/>
      <c r="K239" s="233">
        <f>ROUND(E239*J239,2)</f>
        <v>0</v>
      </c>
      <c r="L239" s="233">
        <v>21</v>
      </c>
      <c r="M239" s="233">
        <f>G239*(1+L239/100)</f>
        <v>0</v>
      </c>
      <c r="N239" s="222">
        <v>3.0000000000000001E-3</v>
      </c>
      <c r="O239" s="222">
        <f>ROUND(E239*N239,5)</f>
        <v>1.2210000000000001</v>
      </c>
      <c r="P239" s="222">
        <v>0</v>
      </c>
      <c r="Q239" s="222">
        <f>ROUND(E239*P239,5)</f>
        <v>0</v>
      </c>
      <c r="R239" s="222"/>
      <c r="S239" s="222"/>
      <c r="T239" s="223">
        <v>0</v>
      </c>
      <c r="U239" s="222">
        <f>ROUND(E239*T239,2)</f>
        <v>0</v>
      </c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111</v>
      </c>
      <c r="AF239" s="212"/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3"/>
      <c r="B240" s="220"/>
      <c r="C240" s="266" t="s">
        <v>374</v>
      </c>
      <c r="D240" s="224"/>
      <c r="E240" s="229">
        <v>407</v>
      </c>
      <c r="F240" s="233"/>
      <c r="G240" s="233"/>
      <c r="H240" s="233"/>
      <c r="I240" s="233"/>
      <c r="J240" s="233"/>
      <c r="K240" s="233"/>
      <c r="L240" s="233"/>
      <c r="M240" s="233"/>
      <c r="N240" s="222"/>
      <c r="O240" s="222"/>
      <c r="P240" s="222"/>
      <c r="Q240" s="222"/>
      <c r="R240" s="222"/>
      <c r="S240" s="222"/>
      <c r="T240" s="223"/>
      <c r="U240" s="22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113</v>
      </c>
      <c r="AF240" s="212">
        <v>0</v>
      </c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x14ac:dyDescent="0.2">
      <c r="A241" s="214" t="s">
        <v>106</v>
      </c>
      <c r="B241" s="221" t="s">
        <v>67</v>
      </c>
      <c r="C241" s="267" t="s">
        <v>68</v>
      </c>
      <c r="D241" s="225"/>
      <c r="E241" s="230"/>
      <c r="F241" s="234"/>
      <c r="G241" s="234">
        <f>SUMIF(AE242:AE255,"&lt;&gt;NOR",G242:G255)</f>
        <v>0</v>
      </c>
      <c r="H241" s="234"/>
      <c r="I241" s="234">
        <f>SUM(I242:I255)</f>
        <v>0</v>
      </c>
      <c r="J241" s="234"/>
      <c r="K241" s="234">
        <f>SUM(K242:K255)</f>
        <v>0</v>
      </c>
      <c r="L241" s="234"/>
      <c r="M241" s="234">
        <f>SUM(M242:M255)</f>
        <v>0</v>
      </c>
      <c r="N241" s="225"/>
      <c r="O241" s="225">
        <f>SUM(O242:O255)</f>
        <v>1.575E-2</v>
      </c>
      <c r="P241" s="225"/>
      <c r="Q241" s="225">
        <f>SUM(Q242:Q255)</f>
        <v>0</v>
      </c>
      <c r="R241" s="225"/>
      <c r="S241" s="225"/>
      <c r="T241" s="226"/>
      <c r="U241" s="225">
        <f>SUM(U242:U255)</f>
        <v>1.5</v>
      </c>
      <c r="AE241" t="s">
        <v>107</v>
      </c>
    </row>
    <row r="242" spans="1:60" ht="22.5" outlineLevel="1" x14ac:dyDescent="0.2">
      <c r="A242" s="213">
        <v>84</v>
      </c>
      <c r="B242" s="220" t="s">
        <v>375</v>
      </c>
      <c r="C242" s="265" t="s">
        <v>376</v>
      </c>
      <c r="D242" s="222" t="s">
        <v>377</v>
      </c>
      <c r="E242" s="228">
        <v>1</v>
      </c>
      <c r="F242" s="232"/>
      <c r="G242" s="233">
        <f>ROUND(E242*F242,2)</f>
        <v>0</v>
      </c>
      <c r="H242" s="232"/>
      <c r="I242" s="233">
        <f>ROUND(E242*H242,2)</f>
        <v>0</v>
      </c>
      <c r="J242" s="232"/>
      <c r="K242" s="233">
        <f>ROUND(E242*J242,2)</f>
        <v>0</v>
      </c>
      <c r="L242" s="233">
        <v>21</v>
      </c>
      <c r="M242" s="233">
        <f>G242*(1+L242/100)</f>
        <v>0</v>
      </c>
      <c r="N242" s="222">
        <v>0</v>
      </c>
      <c r="O242" s="222">
        <f>ROUND(E242*N242,5)</f>
        <v>0</v>
      </c>
      <c r="P242" s="222">
        <v>0</v>
      </c>
      <c r="Q242" s="222">
        <f>ROUND(E242*P242,5)</f>
        <v>0</v>
      </c>
      <c r="R242" s="222"/>
      <c r="S242" s="222"/>
      <c r="T242" s="223">
        <v>0</v>
      </c>
      <c r="U242" s="222">
        <f>ROUND(E242*T242,2)</f>
        <v>0</v>
      </c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 t="s">
        <v>184</v>
      </c>
      <c r="AF242" s="212"/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2.5" outlineLevel="1" x14ac:dyDescent="0.2">
      <c r="A243" s="213">
        <v>85</v>
      </c>
      <c r="B243" s="220" t="s">
        <v>378</v>
      </c>
      <c r="C243" s="265" t="s">
        <v>379</v>
      </c>
      <c r="D243" s="222" t="s">
        <v>377</v>
      </c>
      <c r="E243" s="228">
        <v>1</v>
      </c>
      <c r="F243" s="232"/>
      <c r="G243" s="233">
        <f>ROUND(E243*F243,2)</f>
        <v>0</v>
      </c>
      <c r="H243" s="232"/>
      <c r="I243" s="233">
        <f>ROUND(E243*H243,2)</f>
        <v>0</v>
      </c>
      <c r="J243" s="232"/>
      <c r="K243" s="233">
        <f>ROUND(E243*J243,2)</f>
        <v>0</v>
      </c>
      <c r="L243" s="233">
        <v>21</v>
      </c>
      <c r="M243" s="233">
        <f>G243*(1+L243/100)</f>
        <v>0</v>
      </c>
      <c r="N243" s="222">
        <v>1.4999999999999999E-2</v>
      </c>
      <c r="O243" s="222">
        <f>ROUND(E243*N243,5)</f>
        <v>1.4999999999999999E-2</v>
      </c>
      <c r="P243" s="222">
        <v>0</v>
      </c>
      <c r="Q243" s="222">
        <f>ROUND(E243*P243,5)</f>
        <v>0</v>
      </c>
      <c r="R243" s="222"/>
      <c r="S243" s="222"/>
      <c r="T243" s="223">
        <v>0</v>
      </c>
      <c r="U243" s="222">
        <f>ROUND(E243*T243,2)</f>
        <v>0</v>
      </c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 t="s">
        <v>111</v>
      </c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13">
        <v>86</v>
      </c>
      <c r="B244" s="220" t="s">
        <v>380</v>
      </c>
      <c r="C244" s="265" t="s">
        <v>381</v>
      </c>
      <c r="D244" s="222" t="s">
        <v>240</v>
      </c>
      <c r="E244" s="228">
        <v>2</v>
      </c>
      <c r="F244" s="232"/>
      <c r="G244" s="233">
        <f>ROUND(E244*F244,2)</f>
        <v>0</v>
      </c>
      <c r="H244" s="232"/>
      <c r="I244" s="233">
        <f>ROUND(E244*H244,2)</f>
        <v>0</v>
      </c>
      <c r="J244" s="232"/>
      <c r="K244" s="233">
        <f>ROUND(E244*J244,2)</f>
        <v>0</v>
      </c>
      <c r="L244" s="233">
        <v>21</v>
      </c>
      <c r="M244" s="233">
        <f>G244*(1+L244/100)</f>
        <v>0</v>
      </c>
      <c r="N244" s="222">
        <v>0</v>
      </c>
      <c r="O244" s="222">
        <f>ROUND(E244*N244,5)</f>
        <v>0</v>
      </c>
      <c r="P244" s="222">
        <v>0</v>
      </c>
      <c r="Q244" s="222">
        <f>ROUND(E244*P244,5)</f>
        <v>0</v>
      </c>
      <c r="R244" s="222"/>
      <c r="S244" s="222"/>
      <c r="T244" s="223">
        <v>0</v>
      </c>
      <c r="U244" s="222">
        <f>ROUND(E244*T244,2)</f>
        <v>0</v>
      </c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111</v>
      </c>
      <c r="AF244" s="212"/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3">
        <v>87</v>
      </c>
      <c r="B245" s="220" t="s">
        <v>382</v>
      </c>
      <c r="C245" s="265" t="s">
        <v>383</v>
      </c>
      <c r="D245" s="222" t="s">
        <v>240</v>
      </c>
      <c r="E245" s="228">
        <v>2</v>
      </c>
      <c r="F245" s="232"/>
      <c r="G245" s="233">
        <f>ROUND(E245*F245,2)</f>
        <v>0</v>
      </c>
      <c r="H245" s="232"/>
      <c r="I245" s="233">
        <f>ROUND(E245*H245,2)</f>
        <v>0</v>
      </c>
      <c r="J245" s="232"/>
      <c r="K245" s="233">
        <f>ROUND(E245*J245,2)</f>
        <v>0</v>
      </c>
      <c r="L245" s="233">
        <v>21</v>
      </c>
      <c r="M245" s="233">
        <f>G245*(1+L245/100)</f>
        <v>0</v>
      </c>
      <c r="N245" s="222">
        <v>0</v>
      </c>
      <c r="O245" s="222">
        <f>ROUND(E245*N245,5)</f>
        <v>0</v>
      </c>
      <c r="P245" s="222">
        <v>0</v>
      </c>
      <c r="Q245" s="222">
        <f>ROUND(E245*P245,5)</f>
        <v>0</v>
      </c>
      <c r="R245" s="222"/>
      <c r="S245" s="222"/>
      <c r="T245" s="223">
        <v>0</v>
      </c>
      <c r="U245" s="222">
        <f>ROUND(E245*T245,2)</f>
        <v>0</v>
      </c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111</v>
      </c>
      <c r="AF245" s="212"/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3">
        <v>88</v>
      </c>
      <c r="B246" s="220" t="s">
        <v>384</v>
      </c>
      <c r="C246" s="265" t="s">
        <v>385</v>
      </c>
      <c r="D246" s="222" t="s">
        <v>240</v>
      </c>
      <c r="E246" s="228">
        <v>5</v>
      </c>
      <c r="F246" s="232"/>
      <c r="G246" s="233">
        <f>ROUND(E246*F246,2)</f>
        <v>0</v>
      </c>
      <c r="H246" s="232"/>
      <c r="I246" s="233">
        <f>ROUND(E246*H246,2)</f>
        <v>0</v>
      </c>
      <c r="J246" s="232"/>
      <c r="K246" s="233">
        <f>ROUND(E246*J246,2)</f>
        <v>0</v>
      </c>
      <c r="L246" s="233">
        <v>21</v>
      </c>
      <c r="M246" s="233">
        <f>G246*(1+L246/100)</f>
        <v>0</v>
      </c>
      <c r="N246" s="222">
        <v>0</v>
      </c>
      <c r="O246" s="222">
        <f>ROUND(E246*N246,5)</f>
        <v>0</v>
      </c>
      <c r="P246" s="222">
        <v>0</v>
      </c>
      <c r="Q246" s="222">
        <f>ROUND(E246*P246,5)</f>
        <v>0</v>
      </c>
      <c r="R246" s="222"/>
      <c r="S246" s="222"/>
      <c r="T246" s="223">
        <v>0</v>
      </c>
      <c r="U246" s="222">
        <f>ROUND(E246*T246,2)</f>
        <v>0</v>
      </c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184</v>
      </c>
      <c r="AF246" s="212"/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22.5" outlineLevel="1" x14ac:dyDescent="0.2">
      <c r="A247" s="213">
        <v>89</v>
      </c>
      <c r="B247" s="220" t="s">
        <v>382</v>
      </c>
      <c r="C247" s="265" t="s">
        <v>386</v>
      </c>
      <c r="D247" s="222" t="s">
        <v>240</v>
      </c>
      <c r="E247" s="228">
        <v>5</v>
      </c>
      <c r="F247" s="232"/>
      <c r="G247" s="233">
        <f>ROUND(E247*F247,2)</f>
        <v>0</v>
      </c>
      <c r="H247" s="232"/>
      <c r="I247" s="233">
        <f>ROUND(E247*H247,2)</f>
        <v>0</v>
      </c>
      <c r="J247" s="232"/>
      <c r="K247" s="233">
        <f>ROUND(E247*J247,2)</f>
        <v>0</v>
      </c>
      <c r="L247" s="233">
        <v>21</v>
      </c>
      <c r="M247" s="233">
        <f>G247*(1+L247/100)</f>
        <v>0</v>
      </c>
      <c r="N247" s="222">
        <v>0</v>
      </c>
      <c r="O247" s="222">
        <f>ROUND(E247*N247,5)</f>
        <v>0</v>
      </c>
      <c r="P247" s="222">
        <v>0</v>
      </c>
      <c r="Q247" s="222">
        <f>ROUND(E247*P247,5)</f>
        <v>0</v>
      </c>
      <c r="R247" s="222"/>
      <c r="S247" s="222"/>
      <c r="T247" s="223">
        <v>0</v>
      </c>
      <c r="U247" s="222">
        <f>ROUND(E247*T247,2)</f>
        <v>0</v>
      </c>
      <c r="V247" s="212"/>
      <c r="W247" s="212"/>
      <c r="X247" s="212"/>
      <c r="Y247" s="212"/>
      <c r="Z247" s="212"/>
      <c r="AA247" s="212"/>
      <c r="AB247" s="212"/>
      <c r="AC247" s="212"/>
      <c r="AD247" s="212"/>
      <c r="AE247" s="212" t="s">
        <v>111</v>
      </c>
      <c r="AF247" s="212"/>
      <c r="AG247" s="212"/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3">
        <v>90</v>
      </c>
      <c r="B248" s="220" t="s">
        <v>387</v>
      </c>
      <c r="C248" s="265" t="s">
        <v>388</v>
      </c>
      <c r="D248" s="222" t="s">
        <v>240</v>
      </c>
      <c r="E248" s="228">
        <v>3</v>
      </c>
      <c r="F248" s="232"/>
      <c r="G248" s="233">
        <f>ROUND(E248*F248,2)</f>
        <v>0</v>
      </c>
      <c r="H248" s="232"/>
      <c r="I248" s="233">
        <f>ROUND(E248*H248,2)</f>
        <v>0</v>
      </c>
      <c r="J248" s="232"/>
      <c r="K248" s="233">
        <f>ROUND(E248*J248,2)</f>
        <v>0</v>
      </c>
      <c r="L248" s="233">
        <v>21</v>
      </c>
      <c r="M248" s="233">
        <f>G248*(1+L248/100)</f>
        <v>0</v>
      </c>
      <c r="N248" s="222">
        <v>2.5000000000000001E-4</v>
      </c>
      <c r="O248" s="222">
        <f>ROUND(E248*N248,5)</f>
        <v>7.5000000000000002E-4</v>
      </c>
      <c r="P248" s="222">
        <v>0</v>
      </c>
      <c r="Q248" s="222">
        <f>ROUND(E248*P248,5)</f>
        <v>0</v>
      </c>
      <c r="R248" s="222"/>
      <c r="S248" s="222"/>
      <c r="T248" s="223">
        <v>0.5</v>
      </c>
      <c r="U248" s="222">
        <f>ROUND(E248*T248,2)</f>
        <v>1.5</v>
      </c>
      <c r="V248" s="212"/>
      <c r="W248" s="212"/>
      <c r="X248" s="212"/>
      <c r="Y248" s="212"/>
      <c r="Z248" s="212"/>
      <c r="AA248" s="212"/>
      <c r="AB248" s="212"/>
      <c r="AC248" s="212"/>
      <c r="AD248" s="212"/>
      <c r="AE248" s="212" t="s">
        <v>111</v>
      </c>
      <c r="AF248" s="212"/>
      <c r="AG248" s="212"/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13">
        <v>91</v>
      </c>
      <c r="B249" s="220" t="s">
        <v>389</v>
      </c>
      <c r="C249" s="265" t="s">
        <v>390</v>
      </c>
      <c r="D249" s="222" t="s">
        <v>240</v>
      </c>
      <c r="E249" s="228">
        <v>1</v>
      </c>
      <c r="F249" s="232"/>
      <c r="G249" s="233">
        <f>ROUND(E249*F249,2)</f>
        <v>0</v>
      </c>
      <c r="H249" s="232"/>
      <c r="I249" s="233">
        <f>ROUND(E249*H249,2)</f>
        <v>0</v>
      </c>
      <c r="J249" s="232"/>
      <c r="K249" s="233">
        <f>ROUND(E249*J249,2)</f>
        <v>0</v>
      </c>
      <c r="L249" s="233">
        <v>21</v>
      </c>
      <c r="M249" s="233">
        <f>G249*(1+L249/100)</f>
        <v>0</v>
      </c>
      <c r="N249" s="222">
        <v>0</v>
      </c>
      <c r="O249" s="222">
        <f>ROUND(E249*N249,5)</f>
        <v>0</v>
      </c>
      <c r="P249" s="222">
        <v>0</v>
      </c>
      <c r="Q249" s="222">
        <f>ROUND(E249*P249,5)</f>
        <v>0</v>
      </c>
      <c r="R249" s="222"/>
      <c r="S249" s="222"/>
      <c r="T249" s="223">
        <v>0</v>
      </c>
      <c r="U249" s="222">
        <f>ROUND(E249*T249,2)</f>
        <v>0</v>
      </c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184</v>
      </c>
      <c r="AF249" s="212"/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3">
        <v>92</v>
      </c>
      <c r="B250" s="220" t="s">
        <v>391</v>
      </c>
      <c r="C250" s="265" t="s">
        <v>392</v>
      </c>
      <c r="D250" s="222" t="s">
        <v>240</v>
      </c>
      <c r="E250" s="228">
        <v>1</v>
      </c>
      <c r="F250" s="232"/>
      <c r="G250" s="233">
        <f>ROUND(E250*F250,2)</f>
        <v>0</v>
      </c>
      <c r="H250" s="232"/>
      <c r="I250" s="233">
        <f>ROUND(E250*H250,2)</f>
        <v>0</v>
      </c>
      <c r="J250" s="232"/>
      <c r="K250" s="233">
        <f>ROUND(E250*J250,2)</f>
        <v>0</v>
      </c>
      <c r="L250" s="233">
        <v>21</v>
      </c>
      <c r="M250" s="233">
        <f>G250*(1+L250/100)</f>
        <v>0</v>
      </c>
      <c r="N250" s="222">
        <v>0</v>
      </c>
      <c r="O250" s="222">
        <f>ROUND(E250*N250,5)</f>
        <v>0</v>
      </c>
      <c r="P250" s="222">
        <v>0</v>
      </c>
      <c r="Q250" s="222">
        <f>ROUND(E250*P250,5)</f>
        <v>0</v>
      </c>
      <c r="R250" s="222"/>
      <c r="S250" s="222"/>
      <c r="T250" s="223">
        <v>0</v>
      </c>
      <c r="U250" s="222">
        <f>ROUND(E250*T250,2)</f>
        <v>0</v>
      </c>
      <c r="V250" s="212"/>
      <c r="W250" s="212"/>
      <c r="X250" s="212"/>
      <c r="Y250" s="212"/>
      <c r="Z250" s="212"/>
      <c r="AA250" s="212"/>
      <c r="AB250" s="212"/>
      <c r="AC250" s="212"/>
      <c r="AD250" s="212"/>
      <c r="AE250" s="212" t="s">
        <v>184</v>
      </c>
      <c r="AF250" s="212"/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3">
        <v>93</v>
      </c>
      <c r="B251" s="220" t="s">
        <v>393</v>
      </c>
      <c r="C251" s="265" t="s">
        <v>394</v>
      </c>
      <c r="D251" s="222" t="s">
        <v>240</v>
      </c>
      <c r="E251" s="228">
        <v>1</v>
      </c>
      <c r="F251" s="232"/>
      <c r="G251" s="233">
        <f>ROUND(E251*F251,2)</f>
        <v>0</v>
      </c>
      <c r="H251" s="232"/>
      <c r="I251" s="233">
        <f>ROUND(E251*H251,2)</f>
        <v>0</v>
      </c>
      <c r="J251" s="232"/>
      <c r="K251" s="233">
        <f>ROUND(E251*J251,2)</f>
        <v>0</v>
      </c>
      <c r="L251" s="233">
        <v>21</v>
      </c>
      <c r="M251" s="233">
        <f>G251*(1+L251/100)</f>
        <v>0</v>
      </c>
      <c r="N251" s="222">
        <v>0</v>
      </c>
      <c r="O251" s="222">
        <f>ROUND(E251*N251,5)</f>
        <v>0</v>
      </c>
      <c r="P251" s="222">
        <v>0</v>
      </c>
      <c r="Q251" s="222">
        <f>ROUND(E251*P251,5)</f>
        <v>0</v>
      </c>
      <c r="R251" s="222"/>
      <c r="S251" s="222"/>
      <c r="T251" s="223">
        <v>0</v>
      </c>
      <c r="U251" s="222">
        <f>ROUND(E251*T251,2)</f>
        <v>0</v>
      </c>
      <c r="V251" s="212"/>
      <c r="W251" s="212"/>
      <c r="X251" s="212"/>
      <c r="Y251" s="212"/>
      <c r="Z251" s="212"/>
      <c r="AA251" s="212"/>
      <c r="AB251" s="212"/>
      <c r="AC251" s="212"/>
      <c r="AD251" s="212"/>
      <c r="AE251" s="212" t="s">
        <v>184</v>
      </c>
      <c r="AF251" s="212"/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1" x14ac:dyDescent="0.2">
      <c r="A252" s="213">
        <v>94</v>
      </c>
      <c r="B252" s="220" t="s">
        <v>395</v>
      </c>
      <c r="C252" s="265" t="s">
        <v>396</v>
      </c>
      <c r="D252" s="222" t="s">
        <v>240</v>
      </c>
      <c r="E252" s="228">
        <v>1</v>
      </c>
      <c r="F252" s="232"/>
      <c r="G252" s="233">
        <f>ROUND(E252*F252,2)</f>
        <v>0</v>
      </c>
      <c r="H252" s="232"/>
      <c r="I252" s="233">
        <f>ROUND(E252*H252,2)</f>
        <v>0</v>
      </c>
      <c r="J252" s="232"/>
      <c r="K252" s="233">
        <f>ROUND(E252*J252,2)</f>
        <v>0</v>
      </c>
      <c r="L252" s="233">
        <v>21</v>
      </c>
      <c r="M252" s="233">
        <f>G252*(1+L252/100)</f>
        <v>0</v>
      </c>
      <c r="N252" s="222">
        <v>0</v>
      </c>
      <c r="O252" s="222">
        <f>ROUND(E252*N252,5)</f>
        <v>0</v>
      </c>
      <c r="P252" s="222">
        <v>0</v>
      </c>
      <c r="Q252" s="222">
        <f>ROUND(E252*P252,5)</f>
        <v>0</v>
      </c>
      <c r="R252" s="222"/>
      <c r="S252" s="222"/>
      <c r="T252" s="223">
        <v>0</v>
      </c>
      <c r="U252" s="222">
        <f>ROUND(E252*T252,2)</f>
        <v>0</v>
      </c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 t="s">
        <v>184</v>
      </c>
      <c r="AF252" s="212"/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3">
        <v>95</v>
      </c>
      <c r="B253" s="220" t="s">
        <v>397</v>
      </c>
      <c r="C253" s="265" t="s">
        <v>398</v>
      </c>
      <c r="D253" s="222" t="s">
        <v>240</v>
      </c>
      <c r="E253" s="228">
        <v>12</v>
      </c>
      <c r="F253" s="232"/>
      <c r="G253" s="233">
        <f>ROUND(E253*F253,2)</f>
        <v>0</v>
      </c>
      <c r="H253" s="232"/>
      <c r="I253" s="233">
        <f>ROUND(E253*H253,2)</f>
        <v>0</v>
      </c>
      <c r="J253" s="232"/>
      <c r="K253" s="233">
        <f>ROUND(E253*J253,2)</f>
        <v>0</v>
      </c>
      <c r="L253" s="233">
        <v>21</v>
      </c>
      <c r="M253" s="233">
        <f>G253*(1+L253/100)</f>
        <v>0</v>
      </c>
      <c r="N253" s="222">
        <v>0</v>
      </c>
      <c r="O253" s="222">
        <f>ROUND(E253*N253,5)</f>
        <v>0</v>
      </c>
      <c r="P253" s="222">
        <v>0</v>
      </c>
      <c r="Q253" s="222">
        <f>ROUND(E253*P253,5)</f>
        <v>0</v>
      </c>
      <c r="R253" s="222"/>
      <c r="S253" s="222"/>
      <c r="T253" s="223">
        <v>0</v>
      </c>
      <c r="U253" s="222">
        <f>ROUND(E253*T253,2)</f>
        <v>0</v>
      </c>
      <c r="V253" s="212"/>
      <c r="W253" s="212"/>
      <c r="X253" s="212"/>
      <c r="Y253" s="212"/>
      <c r="Z253" s="212"/>
      <c r="AA253" s="212"/>
      <c r="AB253" s="212"/>
      <c r="AC253" s="212"/>
      <c r="AD253" s="212"/>
      <c r="AE253" s="212" t="s">
        <v>111</v>
      </c>
      <c r="AF253" s="212"/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ht="22.5" outlineLevel="1" x14ac:dyDescent="0.2">
      <c r="A254" s="213">
        <v>96</v>
      </c>
      <c r="B254" s="220" t="s">
        <v>399</v>
      </c>
      <c r="C254" s="265" t="s">
        <v>400</v>
      </c>
      <c r="D254" s="222" t="s">
        <v>240</v>
      </c>
      <c r="E254" s="228">
        <v>5</v>
      </c>
      <c r="F254" s="232"/>
      <c r="G254" s="233">
        <f>ROUND(E254*F254,2)</f>
        <v>0</v>
      </c>
      <c r="H254" s="232"/>
      <c r="I254" s="233">
        <f>ROUND(E254*H254,2)</f>
        <v>0</v>
      </c>
      <c r="J254" s="232"/>
      <c r="K254" s="233">
        <f>ROUND(E254*J254,2)</f>
        <v>0</v>
      </c>
      <c r="L254" s="233">
        <v>21</v>
      </c>
      <c r="M254" s="233">
        <f>G254*(1+L254/100)</f>
        <v>0</v>
      </c>
      <c r="N254" s="222">
        <v>0</v>
      </c>
      <c r="O254" s="222">
        <f>ROUND(E254*N254,5)</f>
        <v>0</v>
      </c>
      <c r="P254" s="222">
        <v>0</v>
      </c>
      <c r="Q254" s="222">
        <f>ROUND(E254*P254,5)</f>
        <v>0</v>
      </c>
      <c r="R254" s="222"/>
      <c r="S254" s="222"/>
      <c r="T254" s="223">
        <v>0</v>
      </c>
      <c r="U254" s="222">
        <f>ROUND(E254*T254,2)</f>
        <v>0</v>
      </c>
      <c r="V254" s="212"/>
      <c r="W254" s="212"/>
      <c r="X254" s="212"/>
      <c r="Y254" s="212"/>
      <c r="Z254" s="212"/>
      <c r="AA254" s="212"/>
      <c r="AB254" s="212"/>
      <c r="AC254" s="212"/>
      <c r="AD254" s="212"/>
      <c r="AE254" s="212" t="s">
        <v>111</v>
      </c>
      <c r="AF254" s="212"/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3">
        <v>97</v>
      </c>
      <c r="B255" s="220" t="s">
        <v>401</v>
      </c>
      <c r="C255" s="265" t="s">
        <v>402</v>
      </c>
      <c r="D255" s="222" t="s">
        <v>240</v>
      </c>
      <c r="E255" s="228">
        <v>1</v>
      </c>
      <c r="F255" s="232"/>
      <c r="G255" s="233">
        <f>ROUND(E255*F255,2)</f>
        <v>0</v>
      </c>
      <c r="H255" s="232"/>
      <c r="I255" s="233">
        <f>ROUND(E255*H255,2)</f>
        <v>0</v>
      </c>
      <c r="J255" s="232"/>
      <c r="K255" s="233">
        <f>ROUND(E255*J255,2)</f>
        <v>0</v>
      </c>
      <c r="L255" s="233">
        <v>21</v>
      </c>
      <c r="M255" s="233">
        <f>G255*(1+L255/100)</f>
        <v>0</v>
      </c>
      <c r="N255" s="222">
        <v>0</v>
      </c>
      <c r="O255" s="222">
        <f>ROUND(E255*N255,5)</f>
        <v>0</v>
      </c>
      <c r="P255" s="222">
        <v>0</v>
      </c>
      <c r="Q255" s="222">
        <f>ROUND(E255*P255,5)</f>
        <v>0</v>
      </c>
      <c r="R255" s="222"/>
      <c r="S255" s="222"/>
      <c r="T255" s="223">
        <v>0</v>
      </c>
      <c r="U255" s="222">
        <f>ROUND(E255*T255,2)</f>
        <v>0</v>
      </c>
      <c r="V255" s="212"/>
      <c r="W255" s="212"/>
      <c r="X255" s="212"/>
      <c r="Y255" s="212"/>
      <c r="Z255" s="212"/>
      <c r="AA255" s="212"/>
      <c r="AB255" s="212"/>
      <c r="AC255" s="212"/>
      <c r="AD255" s="212"/>
      <c r="AE255" s="212" t="s">
        <v>111</v>
      </c>
      <c r="AF255" s="212"/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x14ac:dyDescent="0.2">
      <c r="A256" s="214" t="s">
        <v>106</v>
      </c>
      <c r="B256" s="221" t="s">
        <v>69</v>
      </c>
      <c r="C256" s="267" t="s">
        <v>70</v>
      </c>
      <c r="D256" s="225"/>
      <c r="E256" s="230"/>
      <c r="F256" s="234"/>
      <c r="G256" s="234">
        <f>SUMIF(AE257:AE270,"&lt;&gt;NOR",G257:G270)</f>
        <v>0</v>
      </c>
      <c r="H256" s="234"/>
      <c r="I256" s="234">
        <f>SUM(I257:I270)</f>
        <v>0</v>
      </c>
      <c r="J256" s="234"/>
      <c r="K256" s="234">
        <f>SUM(K257:K270)</f>
        <v>0</v>
      </c>
      <c r="L256" s="234"/>
      <c r="M256" s="234">
        <f>SUM(M257:M270)</f>
        <v>0</v>
      </c>
      <c r="N256" s="225"/>
      <c r="O256" s="225">
        <f>SUM(O257:O270)</f>
        <v>56.338939999999994</v>
      </c>
      <c r="P256" s="225"/>
      <c r="Q256" s="225">
        <f>SUM(Q257:Q270)</f>
        <v>0</v>
      </c>
      <c r="R256" s="225"/>
      <c r="S256" s="225"/>
      <c r="T256" s="226"/>
      <c r="U256" s="225">
        <f>SUM(U257:U270)</f>
        <v>36.450000000000003</v>
      </c>
      <c r="AE256" t="s">
        <v>107</v>
      </c>
    </row>
    <row r="257" spans="1:60" outlineLevel="1" x14ac:dyDescent="0.2">
      <c r="A257" s="213">
        <v>98</v>
      </c>
      <c r="B257" s="220" t="s">
        <v>403</v>
      </c>
      <c r="C257" s="265" t="s">
        <v>404</v>
      </c>
      <c r="D257" s="222" t="s">
        <v>200</v>
      </c>
      <c r="E257" s="228">
        <v>23</v>
      </c>
      <c r="F257" s="232"/>
      <c r="G257" s="233">
        <f>ROUND(E257*F257,2)</f>
        <v>0</v>
      </c>
      <c r="H257" s="232"/>
      <c r="I257" s="233">
        <f>ROUND(E257*H257,2)</f>
        <v>0</v>
      </c>
      <c r="J257" s="232"/>
      <c r="K257" s="233">
        <f>ROUND(E257*J257,2)</f>
        <v>0</v>
      </c>
      <c r="L257" s="233">
        <v>21</v>
      </c>
      <c r="M257" s="233">
        <f>G257*(1+L257/100)</f>
        <v>0</v>
      </c>
      <c r="N257" s="222">
        <v>1.0000000000000001E-5</v>
      </c>
      <c r="O257" s="222">
        <f>ROUND(E257*N257,5)</f>
        <v>2.3000000000000001E-4</v>
      </c>
      <c r="P257" s="222">
        <v>0</v>
      </c>
      <c r="Q257" s="222">
        <f>ROUND(E257*P257,5)</f>
        <v>0</v>
      </c>
      <c r="R257" s="222"/>
      <c r="S257" s="222"/>
      <c r="T257" s="223">
        <v>0.08</v>
      </c>
      <c r="U257" s="222">
        <f>ROUND(E257*T257,2)</f>
        <v>1.84</v>
      </c>
      <c r="V257" s="212"/>
      <c r="W257" s="212"/>
      <c r="X257" s="212"/>
      <c r="Y257" s="212"/>
      <c r="Z257" s="212"/>
      <c r="AA257" s="212"/>
      <c r="AB257" s="212"/>
      <c r="AC257" s="212"/>
      <c r="AD257" s="212"/>
      <c r="AE257" s="212" t="s">
        <v>111</v>
      </c>
      <c r="AF257" s="212"/>
      <c r="AG257" s="212"/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3"/>
      <c r="B258" s="220"/>
      <c r="C258" s="266" t="s">
        <v>405</v>
      </c>
      <c r="D258" s="224"/>
      <c r="E258" s="229">
        <v>10</v>
      </c>
      <c r="F258" s="233"/>
      <c r="G258" s="233"/>
      <c r="H258" s="233"/>
      <c r="I258" s="233"/>
      <c r="J258" s="233"/>
      <c r="K258" s="233"/>
      <c r="L258" s="233"/>
      <c r="M258" s="233"/>
      <c r="N258" s="222"/>
      <c r="O258" s="222"/>
      <c r="P258" s="222"/>
      <c r="Q258" s="222"/>
      <c r="R258" s="222"/>
      <c r="S258" s="222"/>
      <c r="T258" s="223"/>
      <c r="U258" s="222"/>
      <c r="V258" s="212"/>
      <c r="W258" s="212"/>
      <c r="X258" s="212"/>
      <c r="Y258" s="212"/>
      <c r="Z258" s="212"/>
      <c r="AA258" s="212"/>
      <c r="AB258" s="212"/>
      <c r="AC258" s="212"/>
      <c r="AD258" s="212"/>
      <c r="AE258" s="212" t="s">
        <v>113</v>
      </c>
      <c r="AF258" s="212">
        <v>0</v>
      </c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3"/>
      <c r="B259" s="220"/>
      <c r="C259" s="266" t="s">
        <v>406</v>
      </c>
      <c r="D259" s="224"/>
      <c r="E259" s="229">
        <v>13</v>
      </c>
      <c r="F259" s="233"/>
      <c r="G259" s="233"/>
      <c r="H259" s="233"/>
      <c r="I259" s="233"/>
      <c r="J259" s="233"/>
      <c r="K259" s="233"/>
      <c r="L259" s="233"/>
      <c r="M259" s="233"/>
      <c r="N259" s="222"/>
      <c r="O259" s="222"/>
      <c r="P259" s="222"/>
      <c r="Q259" s="222"/>
      <c r="R259" s="222"/>
      <c r="S259" s="222"/>
      <c r="T259" s="223"/>
      <c r="U259" s="222"/>
      <c r="V259" s="212"/>
      <c r="W259" s="212"/>
      <c r="X259" s="212"/>
      <c r="Y259" s="212"/>
      <c r="Z259" s="212"/>
      <c r="AA259" s="212"/>
      <c r="AB259" s="212"/>
      <c r="AC259" s="212"/>
      <c r="AD259" s="212"/>
      <c r="AE259" s="212" t="s">
        <v>113</v>
      </c>
      <c r="AF259" s="212">
        <v>0</v>
      </c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3">
        <v>99</v>
      </c>
      <c r="B260" s="220" t="s">
        <v>407</v>
      </c>
      <c r="C260" s="265" t="s">
        <v>408</v>
      </c>
      <c r="D260" s="222" t="s">
        <v>240</v>
      </c>
      <c r="E260" s="228">
        <v>23.46</v>
      </c>
      <c r="F260" s="232"/>
      <c r="G260" s="233">
        <f>ROUND(E260*F260,2)</f>
        <v>0</v>
      </c>
      <c r="H260" s="232"/>
      <c r="I260" s="233">
        <f>ROUND(E260*H260,2)</f>
        <v>0</v>
      </c>
      <c r="J260" s="232"/>
      <c r="K260" s="233">
        <f>ROUND(E260*J260,2)</f>
        <v>0</v>
      </c>
      <c r="L260" s="233">
        <v>21</v>
      </c>
      <c r="M260" s="233">
        <f>G260*(1+L260/100)</f>
        <v>0</v>
      </c>
      <c r="N260" s="222">
        <v>4.1000000000000003E-3</v>
      </c>
      <c r="O260" s="222">
        <f>ROUND(E260*N260,5)</f>
        <v>9.6189999999999998E-2</v>
      </c>
      <c r="P260" s="222">
        <v>0</v>
      </c>
      <c r="Q260" s="222">
        <f>ROUND(E260*P260,5)</f>
        <v>0</v>
      </c>
      <c r="R260" s="222"/>
      <c r="S260" s="222"/>
      <c r="T260" s="223">
        <v>0</v>
      </c>
      <c r="U260" s="222">
        <f>ROUND(E260*T260,2)</f>
        <v>0</v>
      </c>
      <c r="V260" s="212"/>
      <c r="W260" s="212"/>
      <c r="X260" s="212"/>
      <c r="Y260" s="212"/>
      <c r="Z260" s="212"/>
      <c r="AA260" s="212"/>
      <c r="AB260" s="212"/>
      <c r="AC260" s="212"/>
      <c r="AD260" s="212"/>
      <c r="AE260" s="212" t="s">
        <v>184</v>
      </c>
      <c r="AF260" s="212"/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3"/>
      <c r="B261" s="220"/>
      <c r="C261" s="266" t="s">
        <v>409</v>
      </c>
      <c r="D261" s="224"/>
      <c r="E261" s="229">
        <v>10.199999999999999</v>
      </c>
      <c r="F261" s="233"/>
      <c r="G261" s="233"/>
      <c r="H261" s="233"/>
      <c r="I261" s="233"/>
      <c r="J261" s="233"/>
      <c r="K261" s="233"/>
      <c r="L261" s="233"/>
      <c r="M261" s="233"/>
      <c r="N261" s="222"/>
      <c r="O261" s="222"/>
      <c r="P261" s="222"/>
      <c r="Q261" s="222"/>
      <c r="R261" s="222"/>
      <c r="S261" s="222"/>
      <c r="T261" s="223"/>
      <c r="U261" s="222"/>
      <c r="V261" s="212"/>
      <c r="W261" s="212"/>
      <c r="X261" s="212"/>
      <c r="Y261" s="212"/>
      <c r="Z261" s="212"/>
      <c r="AA261" s="212"/>
      <c r="AB261" s="212"/>
      <c r="AC261" s="212"/>
      <c r="AD261" s="212"/>
      <c r="AE261" s="212" t="s">
        <v>113</v>
      </c>
      <c r="AF261" s="212">
        <v>0</v>
      </c>
      <c r="AG261" s="212"/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3"/>
      <c r="B262" s="220"/>
      <c r="C262" s="266" t="s">
        <v>410</v>
      </c>
      <c r="D262" s="224"/>
      <c r="E262" s="229">
        <v>13.26</v>
      </c>
      <c r="F262" s="233"/>
      <c r="G262" s="233"/>
      <c r="H262" s="233"/>
      <c r="I262" s="233"/>
      <c r="J262" s="233"/>
      <c r="K262" s="233"/>
      <c r="L262" s="233"/>
      <c r="M262" s="233"/>
      <c r="N262" s="222"/>
      <c r="O262" s="222"/>
      <c r="P262" s="222"/>
      <c r="Q262" s="222"/>
      <c r="R262" s="222"/>
      <c r="S262" s="222"/>
      <c r="T262" s="223"/>
      <c r="U262" s="222"/>
      <c r="V262" s="212"/>
      <c r="W262" s="212"/>
      <c r="X262" s="212"/>
      <c r="Y262" s="212"/>
      <c r="Z262" s="212"/>
      <c r="AA262" s="212"/>
      <c r="AB262" s="212"/>
      <c r="AC262" s="212"/>
      <c r="AD262" s="212"/>
      <c r="AE262" s="212" t="s">
        <v>113</v>
      </c>
      <c r="AF262" s="212">
        <v>0</v>
      </c>
      <c r="AG262" s="212"/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3">
        <v>100</v>
      </c>
      <c r="B263" s="220" t="s">
        <v>411</v>
      </c>
      <c r="C263" s="265" t="s">
        <v>412</v>
      </c>
      <c r="D263" s="222" t="s">
        <v>110</v>
      </c>
      <c r="E263" s="228">
        <v>3.7949999999999999</v>
      </c>
      <c r="F263" s="232"/>
      <c r="G263" s="233">
        <f>ROUND(E263*F263,2)</f>
        <v>0</v>
      </c>
      <c r="H263" s="232"/>
      <c r="I263" s="233">
        <f>ROUND(E263*H263,2)</f>
        <v>0</v>
      </c>
      <c r="J263" s="232"/>
      <c r="K263" s="233">
        <f>ROUND(E263*J263,2)</f>
        <v>0</v>
      </c>
      <c r="L263" s="233">
        <v>21</v>
      </c>
      <c r="M263" s="233">
        <f>G263*(1+L263/100)</f>
        <v>0</v>
      </c>
      <c r="N263" s="222">
        <v>1.8907700000000001</v>
      </c>
      <c r="O263" s="222">
        <f>ROUND(E263*N263,5)</f>
        <v>7.1754699999999998</v>
      </c>
      <c r="P263" s="222">
        <v>0</v>
      </c>
      <c r="Q263" s="222">
        <f>ROUND(E263*P263,5)</f>
        <v>0</v>
      </c>
      <c r="R263" s="222"/>
      <c r="S263" s="222"/>
      <c r="T263" s="223">
        <v>1.7</v>
      </c>
      <c r="U263" s="222">
        <f>ROUND(E263*T263,2)</f>
        <v>6.45</v>
      </c>
      <c r="V263" s="212"/>
      <c r="W263" s="212"/>
      <c r="X263" s="212"/>
      <c r="Y263" s="212"/>
      <c r="Z263" s="212"/>
      <c r="AA263" s="212"/>
      <c r="AB263" s="212"/>
      <c r="AC263" s="212"/>
      <c r="AD263" s="212"/>
      <c r="AE263" s="212" t="s">
        <v>111</v>
      </c>
      <c r="AF263" s="212"/>
      <c r="AG263" s="212"/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3"/>
      <c r="B264" s="220"/>
      <c r="C264" s="266" t="s">
        <v>413</v>
      </c>
      <c r="D264" s="224"/>
      <c r="E264" s="229">
        <v>1.65</v>
      </c>
      <c r="F264" s="233"/>
      <c r="G264" s="233"/>
      <c r="H264" s="233"/>
      <c r="I264" s="233"/>
      <c r="J264" s="233"/>
      <c r="K264" s="233"/>
      <c r="L264" s="233"/>
      <c r="M264" s="233"/>
      <c r="N264" s="222"/>
      <c r="O264" s="222"/>
      <c r="P264" s="222"/>
      <c r="Q264" s="222"/>
      <c r="R264" s="222"/>
      <c r="S264" s="222"/>
      <c r="T264" s="223"/>
      <c r="U264" s="222"/>
      <c r="V264" s="212"/>
      <c r="W264" s="212"/>
      <c r="X264" s="212"/>
      <c r="Y264" s="212"/>
      <c r="Z264" s="212"/>
      <c r="AA264" s="212"/>
      <c r="AB264" s="212"/>
      <c r="AC264" s="212"/>
      <c r="AD264" s="212"/>
      <c r="AE264" s="212" t="s">
        <v>113</v>
      </c>
      <c r="AF264" s="212">
        <v>0</v>
      </c>
      <c r="AG264" s="212"/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3"/>
      <c r="B265" s="220"/>
      <c r="C265" s="266" t="s">
        <v>414</v>
      </c>
      <c r="D265" s="224"/>
      <c r="E265" s="229">
        <v>2.145</v>
      </c>
      <c r="F265" s="233"/>
      <c r="G265" s="233"/>
      <c r="H265" s="233"/>
      <c r="I265" s="233"/>
      <c r="J265" s="233"/>
      <c r="K265" s="233"/>
      <c r="L265" s="233"/>
      <c r="M265" s="233"/>
      <c r="N265" s="222"/>
      <c r="O265" s="222"/>
      <c r="P265" s="222"/>
      <c r="Q265" s="222"/>
      <c r="R265" s="222"/>
      <c r="S265" s="222"/>
      <c r="T265" s="223"/>
      <c r="U265" s="222"/>
      <c r="V265" s="212"/>
      <c r="W265" s="212"/>
      <c r="X265" s="212"/>
      <c r="Y265" s="212"/>
      <c r="Z265" s="212"/>
      <c r="AA265" s="212"/>
      <c r="AB265" s="212"/>
      <c r="AC265" s="212"/>
      <c r="AD265" s="212"/>
      <c r="AE265" s="212" t="s">
        <v>113</v>
      </c>
      <c r="AF265" s="212">
        <v>0</v>
      </c>
      <c r="AG265" s="212"/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22.5" outlineLevel="1" x14ac:dyDescent="0.2">
      <c r="A266" s="213">
        <v>101</v>
      </c>
      <c r="B266" s="220" t="s">
        <v>415</v>
      </c>
      <c r="C266" s="265" t="s">
        <v>416</v>
      </c>
      <c r="D266" s="222" t="s">
        <v>110</v>
      </c>
      <c r="E266" s="228">
        <v>17.71</v>
      </c>
      <c r="F266" s="232"/>
      <c r="G266" s="233">
        <f>ROUND(E266*F266,2)</f>
        <v>0</v>
      </c>
      <c r="H266" s="232"/>
      <c r="I266" s="233">
        <f>ROUND(E266*H266,2)</f>
        <v>0</v>
      </c>
      <c r="J266" s="232"/>
      <c r="K266" s="233">
        <f>ROUND(E266*J266,2)</f>
        <v>0</v>
      </c>
      <c r="L266" s="233">
        <v>21</v>
      </c>
      <c r="M266" s="233">
        <f>G266*(1+L266/100)</f>
        <v>0</v>
      </c>
      <c r="N266" s="222">
        <v>1.7</v>
      </c>
      <c r="O266" s="222">
        <f>ROUND(E266*N266,5)</f>
        <v>30.106999999999999</v>
      </c>
      <c r="P266" s="222">
        <v>0</v>
      </c>
      <c r="Q266" s="222">
        <f>ROUND(E266*P266,5)</f>
        <v>0</v>
      </c>
      <c r="R266" s="222"/>
      <c r="S266" s="222"/>
      <c r="T266" s="223">
        <v>1.59</v>
      </c>
      <c r="U266" s="222">
        <f>ROUND(E266*T266,2)</f>
        <v>28.16</v>
      </c>
      <c r="V266" s="212"/>
      <c r="W266" s="212"/>
      <c r="X266" s="212"/>
      <c r="Y266" s="212"/>
      <c r="Z266" s="212"/>
      <c r="AA266" s="212"/>
      <c r="AB266" s="212"/>
      <c r="AC266" s="212"/>
      <c r="AD266" s="212"/>
      <c r="AE266" s="212" t="s">
        <v>111</v>
      </c>
      <c r="AF266" s="212"/>
      <c r="AG266" s="212"/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3"/>
      <c r="B267" s="220"/>
      <c r="C267" s="266" t="s">
        <v>417</v>
      </c>
      <c r="D267" s="224"/>
      <c r="E267" s="229">
        <v>7.7</v>
      </c>
      <c r="F267" s="233"/>
      <c r="G267" s="233"/>
      <c r="H267" s="233"/>
      <c r="I267" s="233"/>
      <c r="J267" s="233"/>
      <c r="K267" s="233"/>
      <c r="L267" s="233"/>
      <c r="M267" s="233"/>
      <c r="N267" s="222"/>
      <c r="O267" s="222"/>
      <c r="P267" s="222"/>
      <c r="Q267" s="222"/>
      <c r="R267" s="222"/>
      <c r="S267" s="222"/>
      <c r="T267" s="223"/>
      <c r="U267" s="222"/>
      <c r="V267" s="212"/>
      <c r="W267" s="212"/>
      <c r="X267" s="212"/>
      <c r="Y267" s="212"/>
      <c r="Z267" s="212"/>
      <c r="AA267" s="212"/>
      <c r="AB267" s="212"/>
      <c r="AC267" s="212"/>
      <c r="AD267" s="212"/>
      <c r="AE267" s="212" t="s">
        <v>113</v>
      </c>
      <c r="AF267" s="212">
        <v>0</v>
      </c>
      <c r="AG267" s="212"/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3"/>
      <c r="B268" s="220"/>
      <c r="C268" s="266" t="s">
        <v>418</v>
      </c>
      <c r="D268" s="224"/>
      <c r="E268" s="229">
        <v>10.01</v>
      </c>
      <c r="F268" s="233"/>
      <c r="G268" s="233"/>
      <c r="H268" s="233"/>
      <c r="I268" s="233"/>
      <c r="J268" s="233"/>
      <c r="K268" s="233"/>
      <c r="L268" s="233"/>
      <c r="M268" s="233"/>
      <c r="N268" s="222"/>
      <c r="O268" s="222"/>
      <c r="P268" s="222"/>
      <c r="Q268" s="222"/>
      <c r="R268" s="222"/>
      <c r="S268" s="222"/>
      <c r="T268" s="223"/>
      <c r="U268" s="222"/>
      <c r="V268" s="212"/>
      <c r="W268" s="212"/>
      <c r="X268" s="212"/>
      <c r="Y268" s="212"/>
      <c r="Z268" s="212"/>
      <c r="AA268" s="212"/>
      <c r="AB268" s="212"/>
      <c r="AC268" s="212"/>
      <c r="AD268" s="212"/>
      <c r="AE268" s="212" t="s">
        <v>113</v>
      </c>
      <c r="AF268" s="212">
        <v>0</v>
      </c>
      <c r="AG268" s="212"/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2.5" outlineLevel="1" x14ac:dyDescent="0.2">
      <c r="A269" s="213">
        <v>102</v>
      </c>
      <c r="B269" s="220" t="s">
        <v>419</v>
      </c>
      <c r="C269" s="265" t="s">
        <v>420</v>
      </c>
      <c r="D269" s="222" t="s">
        <v>240</v>
      </c>
      <c r="E269" s="228">
        <v>5</v>
      </c>
      <c r="F269" s="232"/>
      <c r="G269" s="233">
        <f>ROUND(E269*F269,2)</f>
        <v>0</v>
      </c>
      <c r="H269" s="232"/>
      <c r="I269" s="233">
        <f>ROUND(E269*H269,2)</f>
        <v>0</v>
      </c>
      <c r="J269" s="232"/>
      <c r="K269" s="233">
        <f>ROUND(E269*J269,2)</f>
        <v>0</v>
      </c>
      <c r="L269" s="233">
        <v>21</v>
      </c>
      <c r="M269" s="233">
        <f>G269*(1+L269/100)</f>
        <v>0</v>
      </c>
      <c r="N269" s="222">
        <v>3.7920099999999999</v>
      </c>
      <c r="O269" s="222">
        <f>ROUND(E269*N269,5)</f>
        <v>18.960049999999999</v>
      </c>
      <c r="P269" s="222">
        <v>0</v>
      </c>
      <c r="Q269" s="222">
        <f>ROUND(E269*P269,5)</f>
        <v>0</v>
      </c>
      <c r="R269" s="222"/>
      <c r="S269" s="222"/>
      <c r="T269" s="223">
        <v>0</v>
      </c>
      <c r="U269" s="222">
        <f>ROUND(E269*T269,2)</f>
        <v>0</v>
      </c>
      <c r="V269" s="212"/>
      <c r="W269" s="212"/>
      <c r="X269" s="212"/>
      <c r="Y269" s="212"/>
      <c r="Z269" s="212"/>
      <c r="AA269" s="212"/>
      <c r="AB269" s="212"/>
      <c r="AC269" s="212"/>
      <c r="AD269" s="212"/>
      <c r="AE269" s="212" t="s">
        <v>111</v>
      </c>
      <c r="AF269" s="212"/>
      <c r="AG269" s="212"/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3"/>
      <c r="B270" s="220"/>
      <c r="C270" s="266" t="s">
        <v>61</v>
      </c>
      <c r="D270" s="224"/>
      <c r="E270" s="229">
        <v>5</v>
      </c>
      <c r="F270" s="233"/>
      <c r="G270" s="233"/>
      <c r="H270" s="233"/>
      <c r="I270" s="233"/>
      <c r="J270" s="233"/>
      <c r="K270" s="233"/>
      <c r="L270" s="233"/>
      <c r="M270" s="233"/>
      <c r="N270" s="222"/>
      <c r="O270" s="222"/>
      <c r="P270" s="222"/>
      <c r="Q270" s="222"/>
      <c r="R270" s="222"/>
      <c r="S270" s="222"/>
      <c r="T270" s="223"/>
      <c r="U270" s="222"/>
      <c r="V270" s="212"/>
      <c r="W270" s="212"/>
      <c r="X270" s="212"/>
      <c r="Y270" s="212"/>
      <c r="Z270" s="212"/>
      <c r="AA270" s="212"/>
      <c r="AB270" s="212"/>
      <c r="AC270" s="212"/>
      <c r="AD270" s="212"/>
      <c r="AE270" s="212" t="s">
        <v>113</v>
      </c>
      <c r="AF270" s="212">
        <v>0</v>
      </c>
      <c r="AG270" s="212"/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x14ac:dyDescent="0.2">
      <c r="A271" s="214" t="s">
        <v>106</v>
      </c>
      <c r="B271" s="221" t="s">
        <v>71</v>
      </c>
      <c r="C271" s="267" t="s">
        <v>72</v>
      </c>
      <c r="D271" s="225"/>
      <c r="E271" s="230"/>
      <c r="F271" s="234"/>
      <c r="G271" s="234">
        <f>SUMIF(AE272:AE296,"&lt;&gt;NOR",G272:G296)</f>
        <v>0</v>
      </c>
      <c r="H271" s="234"/>
      <c r="I271" s="234">
        <f>SUM(I272:I296)</f>
        <v>0</v>
      </c>
      <c r="J271" s="234"/>
      <c r="K271" s="234">
        <f>SUM(K272:K296)</f>
        <v>0</v>
      </c>
      <c r="L271" s="234"/>
      <c r="M271" s="234">
        <f>SUM(M272:M296)</f>
        <v>0</v>
      </c>
      <c r="N271" s="225"/>
      <c r="O271" s="225">
        <f>SUM(O272:O296)</f>
        <v>111.73854999999998</v>
      </c>
      <c r="P271" s="225"/>
      <c r="Q271" s="225">
        <f>SUM(Q272:Q296)</f>
        <v>0</v>
      </c>
      <c r="R271" s="225"/>
      <c r="S271" s="225"/>
      <c r="T271" s="226"/>
      <c r="U271" s="225">
        <f>SUM(U272:U296)</f>
        <v>164.03999999999996</v>
      </c>
      <c r="AE271" t="s">
        <v>107</v>
      </c>
    </row>
    <row r="272" spans="1:60" outlineLevel="1" x14ac:dyDescent="0.2">
      <c r="A272" s="213">
        <v>103</v>
      </c>
      <c r="B272" s="220" t="s">
        <v>421</v>
      </c>
      <c r="C272" s="265" t="s">
        <v>422</v>
      </c>
      <c r="D272" s="222" t="s">
        <v>200</v>
      </c>
      <c r="E272" s="228">
        <v>508</v>
      </c>
      <c r="F272" s="232"/>
      <c r="G272" s="233">
        <f>ROUND(E272*F272,2)</f>
        <v>0</v>
      </c>
      <c r="H272" s="232"/>
      <c r="I272" s="233">
        <f>ROUND(E272*H272,2)</f>
        <v>0</v>
      </c>
      <c r="J272" s="232"/>
      <c r="K272" s="233">
        <f>ROUND(E272*J272,2)</f>
        <v>0</v>
      </c>
      <c r="L272" s="233">
        <v>21</v>
      </c>
      <c r="M272" s="233">
        <f>G272*(1+L272/100)</f>
        <v>0</v>
      </c>
      <c r="N272" s="222">
        <v>0</v>
      </c>
      <c r="O272" s="222">
        <f>ROUND(E272*N272,5)</f>
        <v>0</v>
      </c>
      <c r="P272" s="222">
        <v>0</v>
      </c>
      <c r="Q272" s="222">
        <f>ROUND(E272*P272,5)</f>
        <v>0</v>
      </c>
      <c r="R272" s="222"/>
      <c r="S272" s="222"/>
      <c r="T272" s="223">
        <v>0.05</v>
      </c>
      <c r="U272" s="222">
        <f>ROUND(E272*T272,2)</f>
        <v>25.4</v>
      </c>
      <c r="V272" s="212"/>
      <c r="W272" s="212"/>
      <c r="X272" s="212"/>
      <c r="Y272" s="212"/>
      <c r="Z272" s="212"/>
      <c r="AA272" s="212"/>
      <c r="AB272" s="212"/>
      <c r="AC272" s="212"/>
      <c r="AD272" s="212"/>
      <c r="AE272" s="212" t="s">
        <v>111</v>
      </c>
      <c r="AF272" s="212"/>
      <c r="AG272" s="212"/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3"/>
      <c r="B273" s="220"/>
      <c r="C273" s="266" t="s">
        <v>423</v>
      </c>
      <c r="D273" s="224"/>
      <c r="E273" s="229">
        <v>460</v>
      </c>
      <c r="F273" s="233"/>
      <c r="G273" s="233"/>
      <c r="H273" s="233"/>
      <c r="I273" s="233"/>
      <c r="J273" s="233"/>
      <c r="K273" s="233"/>
      <c r="L273" s="233"/>
      <c r="M273" s="233"/>
      <c r="N273" s="222"/>
      <c r="O273" s="222"/>
      <c r="P273" s="222"/>
      <c r="Q273" s="222"/>
      <c r="R273" s="222"/>
      <c r="S273" s="222"/>
      <c r="T273" s="223"/>
      <c r="U273" s="222"/>
      <c r="V273" s="212"/>
      <c r="W273" s="212"/>
      <c r="X273" s="212"/>
      <c r="Y273" s="212"/>
      <c r="Z273" s="212"/>
      <c r="AA273" s="212"/>
      <c r="AB273" s="212"/>
      <c r="AC273" s="212"/>
      <c r="AD273" s="212"/>
      <c r="AE273" s="212" t="s">
        <v>113</v>
      </c>
      <c r="AF273" s="212">
        <v>0</v>
      </c>
      <c r="AG273" s="212"/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3"/>
      <c r="B274" s="220"/>
      <c r="C274" s="266" t="s">
        <v>424</v>
      </c>
      <c r="D274" s="224"/>
      <c r="E274" s="229">
        <v>48</v>
      </c>
      <c r="F274" s="233"/>
      <c r="G274" s="233"/>
      <c r="H274" s="233"/>
      <c r="I274" s="233"/>
      <c r="J274" s="233"/>
      <c r="K274" s="233"/>
      <c r="L274" s="233"/>
      <c r="M274" s="233"/>
      <c r="N274" s="222"/>
      <c r="O274" s="222"/>
      <c r="P274" s="222"/>
      <c r="Q274" s="222"/>
      <c r="R274" s="222"/>
      <c r="S274" s="222"/>
      <c r="T274" s="223"/>
      <c r="U274" s="222"/>
      <c r="V274" s="212"/>
      <c r="W274" s="212"/>
      <c r="X274" s="212"/>
      <c r="Y274" s="212"/>
      <c r="Z274" s="212"/>
      <c r="AA274" s="212"/>
      <c r="AB274" s="212"/>
      <c r="AC274" s="212"/>
      <c r="AD274" s="212"/>
      <c r="AE274" s="212" t="s">
        <v>113</v>
      </c>
      <c r="AF274" s="212">
        <v>0</v>
      </c>
      <c r="AG274" s="212"/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3">
        <v>104</v>
      </c>
      <c r="B275" s="220" t="s">
        <v>425</v>
      </c>
      <c r="C275" s="265" t="s">
        <v>426</v>
      </c>
      <c r="D275" s="222" t="s">
        <v>200</v>
      </c>
      <c r="E275" s="228">
        <v>469.2</v>
      </c>
      <c r="F275" s="232"/>
      <c r="G275" s="233">
        <f>ROUND(E275*F275,2)</f>
        <v>0</v>
      </c>
      <c r="H275" s="232"/>
      <c r="I275" s="233">
        <f>ROUND(E275*H275,2)</f>
        <v>0</v>
      </c>
      <c r="J275" s="232"/>
      <c r="K275" s="233">
        <f>ROUND(E275*J275,2)</f>
        <v>0</v>
      </c>
      <c r="L275" s="233">
        <v>21</v>
      </c>
      <c r="M275" s="233">
        <f>G275*(1+L275/100)</f>
        <v>0</v>
      </c>
      <c r="N275" s="222">
        <v>4.8000000000000001E-4</v>
      </c>
      <c r="O275" s="222">
        <f>ROUND(E275*N275,5)</f>
        <v>0.22522</v>
      </c>
      <c r="P275" s="222">
        <v>0</v>
      </c>
      <c r="Q275" s="222">
        <f>ROUND(E275*P275,5)</f>
        <v>0</v>
      </c>
      <c r="R275" s="222"/>
      <c r="S275" s="222"/>
      <c r="T275" s="223">
        <v>0</v>
      </c>
      <c r="U275" s="222">
        <f>ROUND(E275*T275,2)</f>
        <v>0</v>
      </c>
      <c r="V275" s="212"/>
      <c r="W275" s="212"/>
      <c r="X275" s="212"/>
      <c r="Y275" s="212"/>
      <c r="Z275" s="212"/>
      <c r="AA275" s="212"/>
      <c r="AB275" s="212"/>
      <c r="AC275" s="212"/>
      <c r="AD275" s="212"/>
      <c r="AE275" s="212" t="s">
        <v>184</v>
      </c>
      <c r="AF275" s="212"/>
      <c r="AG275" s="212"/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3"/>
      <c r="B276" s="220"/>
      <c r="C276" s="266" t="s">
        <v>427</v>
      </c>
      <c r="D276" s="224"/>
      <c r="E276" s="229">
        <v>469.2</v>
      </c>
      <c r="F276" s="233"/>
      <c r="G276" s="233"/>
      <c r="H276" s="233"/>
      <c r="I276" s="233"/>
      <c r="J276" s="233"/>
      <c r="K276" s="233"/>
      <c r="L276" s="233"/>
      <c r="M276" s="233"/>
      <c r="N276" s="222"/>
      <c r="O276" s="222"/>
      <c r="P276" s="222"/>
      <c r="Q276" s="222"/>
      <c r="R276" s="222"/>
      <c r="S276" s="222"/>
      <c r="T276" s="223"/>
      <c r="U276" s="222"/>
      <c r="V276" s="212"/>
      <c r="W276" s="212"/>
      <c r="X276" s="212"/>
      <c r="Y276" s="212"/>
      <c r="Z276" s="212"/>
      <c r="AA276" s="212"/>
      <c r="AB276" s="212"/>
      <c r="AC276" s="212"/>
      <c r="AD276" s="212"/>
      <c r="AE276" s="212" t="s">
        <v>113</v>
      </c>
      <c r="AF276" s="212">
        <v>0</v>
      </c>
      <c r="AG276" s="212"/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3">
        <v>105</v>
      </c>
      <c r="B277" s="220" t="s">
        <v>428</v>
      </c>
      <c r="C277" s="265" t="s">
        <v>429</v>
      </c>
      <c r="D277" s="222" t="s">
        <v>200</v>
      </c>
      <c r="E277" s="228">
        <v>48.96</v>
      </c>
      <c r="F277" s="232"/>
      <c r="G277" s="233">
        <f>ROUND(E277*F277,2)</f>
        <v>0</v>
      </c>
      <c r="H277" s="232"/>
      <c r="I277" s="233">
        <f>ROUND(E277*H277,2)</f>
        <v>0</v>
      </c>
      <c r="J277" s="232"/>
      <c r="K277" s="233">
        <f>ROUND(E277*J277,2)</f>
        <v>0</v>
      </c>
      <c r="L277" s="233">
        <v>21</v>
      </c>
      <c r="M277" s="233">
        <f>G277*(1+L277/100)</f>
        <v>0</v>
      </c>
      <c r="N277" s="222">
        <v>8.0000000000000004E-4</v>
      </c>
      <c r="O277" s="222">
        <f>ROUND(E277*N277,5)</f>
        <v>3.9170000000000003E-2</v>
      </c>
      <c r="P277" s="222">
        <v>0</v>
      </c>
      <c r="Q277" s="222">
        <f>ROUND(E277*P277,5)</f>
        <v>0</v>
      </c>
      <c r="R277" s="222"/>
      <c r="S277" s="222"/>
      <c r="T277" s="223">
        <v>0</v>
      </c>
      <c r="U277" s="222">
        <f>ROUND(E277*T277,2)</f>
        <v>0</v>
      </c>
      <c r="V277" s="212"/>
      <c r="W277" s="212"/>
      <c r="X277" s="212"/>
      <c r="Y277" s="212"/>
      <c r="Z277" s="212"/>
      <c r="AA277" s="212"/>
      <c r="AB277" s="212"/>
      <c r="AC277" s="212"/>
      <c r="AD277" s="212"/>
      <c r="AE277" s="212" t="s">
        <v>184</v>
      </c>
      <c r="AF277" s="212"/>
      <c r="AG277" s="212"/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3"/>
      <c r="B278" s="220"/>
      <c r="C278" s="266" t="s">
        <v>430</v>
      </c>
      <c r="D278" s="224"/>
      <c r="E278" s="229">
        <v>48.96</v>
      </c>
      <c r="F278" s="233"/>
      <c r="G278" s="233"/>
      <c r="H278" s="233"/>
      <c r="I278" s="233"/>
      <c r="J278" s="233"/>
      <c r="K278" s="233"/>
      <c r="L278" s="233"/>
      <c r="M278" s="233"/>
      <c r="N278" s="222"/>
      <c r="O278" s="222"/>
      <c r="P278" s="222"/>
      <c r="Q278" s="222"/>
      <c r="R278" s="222"/>
      <c r="S278" s="222"/>
      <c r="T278" s="223"/>
      <c r="U278" s="222"/>
      <c r="V278" s="212"/>
      <c r="W278" s="212"/>
      <c r="X278" s="212"/>
      <c r="Y278" s="212"/>
      <c r="Z278" s="212"/>
      <c r="AA278" s="212"/>
      <c r="AB278" s="212"/>
      <c r="AC278" s="212"/>
      <c r="AD278" s="212"/>
      <c r="AE278" s="212" t="s">
        <v>113</v>
      </c>
      <c r="AF278" s="212">
        <v>0</v>
      </c>
      <c r="AG278" s="212"/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3">
        <v>106</v>
      </c>
      <c r="B279" s="220" t="s">
        <v>431</v>
      </c>
      <c r="C279" s="265" t="s">
        <v>432</v>
      </c>
      <c r="D279" s="222" t="s">
        <v>151</v>
      </c>
      <c r="E279" s="228">
        <v>878</v>
      </c>
      <c r="F279" s="232"/>
      <c r="G279" s="233">
        <f>ROUND(E279*F279,2)</f>
        <v>0</v>
      </c>
      <c r="H279" s="232"/>
      <c r="I279" s="233">
        <f>ROUND(E279*H279,2)</f>
        <v>0</v>
      </c>
      <c r="J279" s="232"/>
      <c r="K279" s="233">
        <f>ROUND(E279*J279,2)</f>
        <v>0</v>
      </c>
      <c r="L279" s="233">
        <v>21</v>
      </c>
      <c r="M279" s="233">
        <f>G279*(1+L279/100)</f>
        <v>0</v>
      </c>
      <c r="N279" s="222">
        <v>1.8000000000000001E-4</v>
      </c>
      <c r="O279" s="222">
        <f>ROUND(E279*N279,5)</f>
        <v>0.15804000000000001</v>
      </c>
      <c r="P279" s="222">
        <v>0</v>
      </c>
      <c r="Q279" s="222">
        <f>ROUND(E279*P279,5)</f>
        <v>0</v>
      </c>
      <c r="R279" s="222"/>
      <c r="S279" s="222"/>
      <c r="T279" s="223">
        <v>0.08</v>
      </c>
      <c r="U279" s="222">
        <f>ROUND(E279*T279,2)</f>
        <v>70.239999999999995</v>
      </c>
      <c r="V279" s="212"/>
      <c r="W279" s="212"/>
      <c r="X279" s="212"/>
      <c r="Y279" s="212"/>
      <c r="Z279" s="212"/>
      <c r="AA279" s="212"/>
      <c r="AB279" s="212"/>
      <c r="AC279" s="212"/>
      <c r="AD279" s="212"/>
      <c r="AE279" s="212" t="s">
        <v>111</v>
      </c>
      <c r="AF279" s="212"/>
      <c r="AG279" s="212"/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3"/>
      <c r="B280" s="220"/>
      <c r="C280" s="266" t="s">
        <v>433</v>
      </c>
      <c r="D280" s="224"/>
      <c r="E280" s="229">
        <v>782</v>
      </c>
      <c r="F280" s="233"/>
      <c r="G280" s="233"/>
      <c r="H280" s="233"/>
      <c r="I280" s="233"/>
      <c r="J280" s="233"/>
      <c r="K280" s="233"/>
      <c r="L280" s="233"/>
      <c r="M280" s="233"/>
      <c r="N280" s="222"/>
      <c r="O280" s="222"/>
      <c r="P280" s="222"/>
      <c r="Q280" s="222"/>
      <c r="R280" s="222"/>
      <c r="S280" s="222"/>
      <c r="T280" s="223"/>
      <c r="U280" s="222"/>
      <c r="V280" s="212"/>
      <c r="W280" s="212"/>
      <c r="X280" s="212"/>
      <c r="Y280" s="212"/>
      <c r="Z280" s="212"/>
      <c r="AA280" s="212"/>
      <c r="AB280" s="212"/>
      <c r="AC280" s="212"/>
      <c r="AD280" s="212"/>
      <c r="AE280" s="212" t="s">
        <v>113</v>
      </c>
      <c r="AF280" s="212">
        <v>0</v>
      </c>
      <c r="AG280" s="212"/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3"/>
      <c r="B281" s="220"/>
      <c r="C281" s="266" t="s">
        <v>434</v>
      </c>
      <c r="D281" s="224"/>
      <c r="E281" s="229">
        <v>96</v>
      </c>
      <c r="F281" s="233"/>
      <c r="G281" s="233"/>
      <c r="H281" s="233"/>
      <c r="I281" s="233"/>
      <c r="J281" s="233"/>
      <c r="K281" s="233"/>
      <c r="L281" s="233"/>
      <c r="M281" s="233"/>
      <c r="N281" s="222"/>
      <c r="O281" s="222"/>
      <c r="P281" s="222"/>
      <c r="Q281" s="222"/>
      <c r="R281" s="222"/>
      <c r="S281" s="222"/>
      <c r="T281" s="223"/>
      <c r="U281" s="222"/>
      <c r="V281" s="212"/>
      <c r="W281" s="212"/>
      <c r="X281" s="212"/>
      <c r="Y281" s="212"/>
      <c r="Z281" s="212"/>
      <c r="AA281" s="212"/>
      <c r="AB281" s="212"/>
      <c r="AC281" s="212"/>
      <c r="AD281" s="212"/>
      <c r="AE281" s="212" t="s">
        <v>113</v>
      </c>
      <c r="AF281" s="212">
        <v>0</v>
      </c>
      <c r="AG281" s="212"/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3">
        <v>107</v>
      </c>
      <c r="B282" s="220" t="s">
        <v>435</v>
      </c>
      <c r="C282" s="265" t="s">
        <v>436</v>
      </c>
      <c r="D282" s="222" t="s">
        <v>151</v>
      </c>
      <c r="E282" s="228">
        <v>1009.7</v>
      </c>
      <c r="F282" s="232"/>
      <c r="G282" s="233">
        <f>ROUND(E282*F282,2)</f>
        <v>0</v>
      </c>
      <c r="H282" s="232"/>
      <c r="I282" s="233">
        <f>ROUND(E282*H282,2)</f>
        <v>0</v>
      </c>
      <c r="J282" s="232"/>
      <c r="K282" s="233">
        <f>ROUND(E282*J282,2)</f>
        <v>0</v>
      </c>
      <c r="L282" s="233">
        <v>21</v>
      </c>
      <c r="M282" s="233">
        <f>G282*(1+L282/100)</f>
        <v>0</v>
      </c>
      <c r="N282" s="222">
        <v>2.0000000000000001E-4</v>
      </c>
      <c r="O282" s="222">
        <f>ROUND(E282*N282,5)</f>
        <v>0.20194000000000001</v>
      </c>
      <c r="P282" s="222">
        <v>0</v>
      </c>
      <c r="Q282" s="222">
        <f>ROUND(E282*P282,5)</f>
        <v>0</v>
      </c>
      <c r="R282" s="222"/>
      <c r="S282" s="222"/>
      <c r="T282" s="223">
        <v>0</v>
      </c>
      <c r="U282" s="222">
        <f>ROUND(E282*T282,2)</f>
        <v>0</v>
      </c>
      <c r="V282" s="212"/>
      <c r="W282" s="212"/>
      <c r="X282" s="212"/>
      <c r="Y282" s="212"/>
      <c r="Z282" s="212"/>
      <c r="AA282" s="212"/>
      <c r="AB282" s="212"/>
      <c r="AC282" s="212"/>
      <c r="AD282" s="212"/>
      <c r="AE282" s="212" t="s">
        <v>184</v>
      </c>
      <c r="AF282" s="212"/>
      <c r="AG282" s="212"/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3"/>
      <c r="B283" s="220"/>
      <c r="C283" s="266" t="s">
        <v>437</v>
      </c>
      <c r="D283" s="224"/>
      <c r="E283" s="229">
        <v>899.3</v>
      </c>
      <c r="F283" s="233"/>
      <c r="G283" s="233"/>
      <c r="H283" s="233"/>
      <c r="I283" s="233"/>
      <c r="J283" s="233"/>
      <c r="K283" s="233"/>
      <c r="L283" s="233"/>
      <c r="M283" s="233"/>
      <c r="N283" s="222"/>
      <c r="O283" s="222"/>
      <c r="P283" s="222"/>
      <c r="Q283" s="222"/>
      <c r="R283" s="222"/>
      <c r="S283" s="222"/>
      <c r="T283" s="223"/>
      <c r="U283" s="222"/>
      <c r="V283" s="212"/>
      <c r="W283" s="212"/>
      <c r="X283" s="212"/>
      <c r="Y283" s="212"/>
      <c r="Z283" s="212"/>
      <c r="AA283" s="212"/>
      <c r="AB283" s="212"/>
      <c r="AC283" s="212"/>
      <c r="AD283" s="212"/>
      <c r="AE283" s="212" t="s">
        <v>113</v>
      </c>
      <c r="AF283" s="212">
        <v>0</v>
      </c>
      <c r="AG283" s="212"/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3"/>
      <c r="B284" s="220"/>
      <c r="C284" s="266" t="s">
        <v>438</v>
      </c>
      <c r="D284" s="224"/>
      <c r="E284" s="229">
        <v>110.4</v>
      </c>
      <c r="F284" s="233"/>
      <c r="G284" s="233"/>
      <c r="H284" s="233"/>
      <c r="I284" s="233"/>
      <c r="J284" s="233"/>
      <c r="K284" s="233"/>
      <c r="L284" s="233"/>
      <c r="M284" s="233"/>
      <c r="N284" s="222"/>
      <c r="O284" s="222"/>
      <c r="P284" s="222"/>
      <c r="Q284" s="222"/>
      <c r="R284" s="222"/>
      <c r="S284" s="222"/>
      <c r="T284" s="223"/>
      <c r="U284" s="222"/>
      <c r="V284" s="212"/>
      <c r="W284" s="212"/>
      <c r="X284" s="212"/>
      <c r="Y284" s="212"/>
      <c r="Z284" s="212"/>
      <c r="AA284" s="212"/>
      <c r="AB284" s="212"/>
      <c r="AC284" s="212"/>
      <c r="AD284" s="212"/>
      <c r="AE284" s="212" t="s">
        <v>113</v>
      </c>
      <c r="AF284" s="212">
        <v>0</v>
      </c>
      <c r="AG284" s="212"/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3">
        <v>108</v>
      </c>
      <c r="B285" s="220" t="s">
        <v>439</v>
      </c>
      <c r="C285" s="265" t="s">
        <v>440</v>
      </c>
      <c r="D285" s="222" t="s">
        <v>110</v>
      </c>
      <c r="E285" s="228">
        <v>40.26</v>
      </c>
      <c r="F285" s="232"/>
      <c r="G285" s="233">
        <f>ROUND(E285*F285,2)</f>
        <v>0</v>
      </c>
      <c r="H285" s="232"/>
      <c r="I285" s="233">
        <f>ROUND(E285*H285,2)</f>
        <v>0</v>
      </c>
      <c r="J285" s="232"/>
      <c r="K285" s="233">
        <f>ROUND(E285*J285,2)</f>
        <v>0</v>
      </c>
      <c r="L285" s="233">
        <v>21</v>
      </c>
      <c r="M285" s="233">
        <f>G285*(1+L285/100)</f>
        <v>0</v>
      </c>
      <c r="N285" s="222">
        <v>1.665</v>
      </c>
      <c r="O285" s="222">
        <f>ROUND(E285*N285,5)</f>
        <v>67.032899999999998</v>
      </c>
      <c r="P285" s="222">
        <v>0</v>
      </c>
      <c r="Q285" s="222">
        <f>ROUND(E285*P285,5)</f>
        <v>0</v>
      </c>
      <c r="R285" s="222"/>
      <c r="S285" s="222"/>
      <c r="T285" s="223">
        <v>0.92</v>
      </c>
      <c r="U285" s="222">
        <f>ROUND(E285*T285,2)</f>
        <v>37.04</v>
      </c>
      <c r="V285" s="212"/>
      <c r="W285" s="212"/>
      <c r="X285" s="212"/>
      <c r="Y285" s="212"/>
      <c r="Z285" s="212"/>
      <c r="AA285" s="212"/>
      <c r="AB285" s="212"/>
      <c r="AC285" s="212"/>
      <c r="AD285" s="212"/>
      <c r="AE285" s="212" t="s">
        <v>111</v>
      </c>
      <c r="AF285" s="212"/>
      <c r="AG285" s="212"/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3"/>
      <c r="B286" s="220"/>
      <c r="C286" s="268" t="s">
        <v>441</v>
      </c>
      <c r="D286" s="227"/>
      <c r="E286" s="231"/>
      <c r="F286" s="235"/>
      <c r="G286" s="236"/>
      <c r="H286" s="233"/>
      <c r="I286" s="233"/>
      <c r="J286" s="233"/>
      <c r="K286" s="233"/>
      <c r="L286" s="233"/>
      <c r="M286" s="233"/>
      <c r="N286" s="222"/>
      <c r="O286" s="222"/>
      <c r="P286" s="222"/>
      <c r="Q286" s="222"/>
      <c r="R286" s="222"/>
      <c r="S286" s="222"/>
      <c r="T286" s="223"/>
      <c r="U286" s="222"/>
      <c r="V286" s="212"/>
      <c r="W286" s="212"/>
      <c r="X286" s="212"/>
      <c r="Y286" s="212"/>
      <c r="Z286" s="212"/>
      <c r="AA286" s="212"/>
      <c r="AB286" s="212"/>
      <c r="AC286" s="212"/>
      <c r="AD286" s="212"/>
      <c r="AE286" s="212" t="s">
        <v>242</v>
      </c>
      <c r="AF286" s="212"/>
      <c r="AG286" s="212"/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5" t="str">
        <f>C286</f>
        <v>Změna frakce na 4-8 mm.</v>
      </c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3"/>
      <c r="B287" s="220"/>
      <c r="C287" s="266" t="s">
        <v>442</v>
      </c>
      <c r="D287" s="224"/>
      <c r="E287" s="229">
        <v>34.5</v>
      </c>
      <c r="F287" s="233"/>
      <c r="G287" s="233"/>
      <c r="H287" s="233"/>
      <c r="I287" s="233"/>
      <c r="J287" s="233"/>
      <c r="K287" s="233"/>
      <c r="L287" s="233"/>
      <c r="M287" s="233"/>
      <c r="N287" s="222"/>
      <c r="O287" s="222"/>
      <c r="P287" s="222"/>
      <c r="Q287" s="222"/>
      <c r="R287" s="222"/>
      <c r="S287" s="222"/>
      <c r="T287" s="223"/>
      <c r="U287" s="222"/>
      <c r="V287" s="212"/>
      <c r="W287" s="212"/>
      <c r="X287" s="212"/>
      <c r="Y287" s="212"/>
      <c r="Z287" s="212"/>
      <c r="AA287" s="212"/>
      <c r="AB287" s="212"/>
      <c r="AC287" s="212"/>
      <c r="AD287" s="212"/>
      <c r="AE287" s="212" t="s">
        <v>113</v>
      </c>
      <c r="AF287" s="212">
        <v>0</v>
      </c>
      <c r="AG287" s="212"/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3"/>
      <c r="B288" s="220"/>
      <c r="C288" s="266" t="s">
        <v>443</v>
      </c>
      <c r="D288" s="224"/>
      <c r="E288" s="229">
        <v>5.76</v>
      </c>
      <c r="F288" s="233"/>
      <c r="G288" s="233"/>
      <c r="H288" s="233"/>
      <c r="I288" s="233"/>
      <c r="J288" s="233"/>
      <c r="K288" s="233"/>
      <c r="L288" s="233"/>
      <c r="M288" s="233"/>
      <c r="N288" s="222"/>
      <c r="O288" s="222"/>
      <c r="P288" s="222"/>
      <c r="Q288" s="222"/>
      <c r="R288" s="222"/>
      <c r="S288" s="222"/>
      <c r="T288" s="223"/>
      <c r="U288" s="222"/>
      <c r="V288" s="212"/>
      <c r="W288" s="212"/>
      <c r="X288" s="212"/>
      <c r="Y288" s="212"/>
      <c r="Z288" s="212"/>
      <c r="AA288" s="212"/>
      <c r="AB288" s="212"/>
      <c r="AC288" s="212"/>
      <c r="AD288" s="212"/>
      <c r="AE288" s="212" t="s">
        <v>113</v>
      </c>
      <c r="AF288" s="212">
        <v>0</v>
      </c>
      <c r="AG288" s="212"/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3">
        <v>109</v>
      </c>
      <c r="B289" s="220" t="s">
        <v>439</v>
      </c>
      <c r="C289" s="265" t="s">
        <v>440</v>
      </c>
      <c r="D289" s="222" t="s">
        <v>110</v>
      </c>
      <c r="E289" s="228">
        <v>26.46</v>
      </c>
      <c r="F289" s="232"/>
      <c r="G289" s="233">
        <f>ROUND(E289*F289,2)</f>
        <v>0</v>
      </c>
      <c r="H289" s="232"/>
      <c r="I289" s="233">
        <f>ROUND(E289*H289,2)</f>
        <v>0</v>
      </c>
      <c r="J289" s="232"/>
      <c r="K289" s="233">
        <f>ROUND(E289*J289,2)</f>
        <v>0</v>
      </c>
      <c r="L289" s="233">
        <v>21</v>
      </c>
      <c r="M289" s="233">
        <f>G289*(1+L289/100)</f>
        <v>0</v>
      </c>
      <c r="N289" s="222">
        <v>1.665</v>
      </c>
      <c r="O289" s="222">
        <f>ROUND(E289*N289,5)</f>
        <v>44.055900000000001</v>
      </c>
      <c r="P289" s="222">
        <v>0</v>
      </c>
      <c r="Q289" s="222">
        <f>ROUND(E289*P289,5)</f>
        <v>0</v>
      </c>
      <c r="R289" s="222"/>
      <c r="S289" s="222"/>
      <c r="T289" s="223">
        <v>0.92</v>
      </c>
      <c r="U289" s="222">
        <f>ROUND(E289*T289,2)</f>
        <v>24.34</v>
      </c>
      <c r="V289" s="212"/>
      <c r="W289" s="212"/>
      <c r="X289" s="212"/>
      <c r="Y289" s="212"/>
      <c r="Z289" s="212"/>
      <c r="AA289" s="212"/>
      <c r="AB289" s="212"/>
      <c r="AC289" s="212"/>
      <c r="AD289" s="212"/>
      <c r="AE289" s="212" t="s">
        <v>111</v>
      </c>
      <c r="AF289" s="212"/>
      <c r="AG289" s="212"/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3"/>
      <c r="B290" s="220"/>
      <c r="C290" s="268" t="s">
        <v>444</v>
      </c>
      <c r="D290" s="227"/>
      <c r="E290" s="231"/>
      <c r="F290" s="235"/>
      <c r="G290" s="236"/>
      <c r="H290" s="233"/>
      <c r="I290" s="233"/>
      <c r="J290" s="233"/>
      <c r="K290" s="233"/>
      <c r="L290" s="233"/>
      <c r="M290" s="233"/>
      <c r="N290" s="222"/>
      <c r="O290" s="222"/>
      <c r="P290" s="222"/>
      <c r="Q290" s="222"/>
      <c r="R290" s="222"/>
      <c r="S290" s="222"/>
      <c r="T290" s="223"/>
      <c r="U290" s="222"/>
      <c r="V290" s="212"/>
      <c r="W290" s="212"/>
      <c r="X290" s="212"/>
      <c r="Y290" s="212"/>
      <c r="Z290" s="212"/>
      <c r="AA290" s="212"/>
      <c r="AB290" s="212"/>
      <c r="AC290" s="212"/>
      <c r="AD290" s="212"/>
      <c r="AE290" s="212" t="s">
        <v>242</v>
      </c>
      <c r="AF290" s="212"/>
      <c r="AG290" s="212"/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5" t="str">
        <f>C290</f>
        <v>Frakce 8-16 mm.</v>
      </c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3"/>
      <c r="B291" s="220"/>
      <c r="C291" s="266" t="s">
        <v>445</v>
      </c>
      <c r="D291" s="224"/>
      <c r="E291" s="229">
        <v>20.7</v>
      </c>
      <c r="F291" s="233"/>
      <c r="G291" s="233"/>
      <c r="H291" s="233"/>
      <c r="I291" s="233"/>
      <c r="J291" s="233"/>
      <c r="K291" s="233"/>
      <c r="L291" s="233"/>
      <c r="M291" s="233"/>
      <c r="N291" s="222"/>
      <c r="O291" s="222"/>
      <c r="P291" s="222"/>
      <c r="Q291" s="222"/>
      <c r="R291" s="222"/>
      <c r="S291" s="222"/>
      <c r="T291" s="223"/>
      <c r="U291" s="222"/>
      <c r="V291" s="212"/>
      <c r="W291" s="212"/>
      <c r="X291" s="212"/>
      <c r="Y291" s="212"/>
      <c r="Z291" s="212"/>
      <c r="AA291" s="212"/>
      <c r="AB291" s="212"/>
      <c r="AC291" s="212"/>
      <c r="AD291" s="212"/>
      <c r="AE291" s="212" t="s">
        <v>113</v>
      </c>
      <c r="AF291" s="212">
        <v>0</v>
      </c>
      <c r="AG291" s="212"/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3"/>
      <c r="B292" s="220"/>
      <c r="C292" s="266" t="s">
        <v>443</v>
      </c>
      <c r="D292" s="224"/>
      <c r="E292" s="229">
        <v>5.76</v>
      </c>
      <c r="F292" s="233"/>
      <c r="G292" s="233"/>
      <c r="H292" s="233"/>
      <c r="I292" s="233"/>
      <c r="J292" s="233"/>
      <c r="K292" s="233"/>
      <c r="L292" s="233"/>
      <c r="M292" s="233"/>
      <c r="N292" s="222"/>
      <c r="O292" s="222"/>
      <c r="P292" s="222"/>
      <c r="Q292" s="222"/>
      <c r="R292" s="222"/>
      <c r="S292" s="222"/>
      <c r="T292" s="223"/>
      <c r="U292" s="222"/>
      <c r="V292" s="212"/>
      <c r="W292" s="212"/>
      <c r="X292" s="212"/>
      <c r="Y292" s="212"/>
      <c r="Z292" s="212"/>
      <c r="AA292" s="212"/>
      <c r="AB292" s="212"/>
      <c r="AC292" s="212"/>
      <c r="AD292" s="212"/>
      <c r="AE292" s="212" t="s">
        <v>113</v>
      </c>
      <c r="AF292" s="212">
        <v>0</v>
      </c>
      <c r="AG292" s="212"/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ht="22.5" outlineLevel="1" x14ac:dyDescent="0.2">
      <c r="A293" s="213">
        <v>110</v>
      </c>
      <c r="B293" s="220" t="s">
        <v>446</v>
      </c>
      <c r="C293" s="265" t="s">
        <v>447</v>
      </c>
      <c r="D293" s="222" t="s">
        <v>240</v>
      </c>
      <c r="E293" s="228">
        <v>18</v>
      </c>
      <c r="F293" s="232"/>
      <c r="G293" s="233">
        <f>ROUND(E293*F293,2)</f>
        <v>0</v>
      </c>
      <c r="H293" s="232"/>
      <c r="I293" s="233">
        <f>ROUND(E293*H293,2)</f>
        <v>0</v>
      </c>
      <c r="J293" s="232"/>
      <c r="K293" s="233">
        <f>ROUND(E293*J293,2)</f>
        <v>0</v>
      </c>
      <c r="L293" s="233">
        <v>21</v>
      </c>
      <c r="M293" s="233">
        <f>G293*(1+L293/100)</f>
        <v>0</v>
      </c>
      <c r="N293" s="222">
        <v>1.2800000000000001E-3</v>
      </c>
      <c r="O293" s="222">
        <f>ROUND(E293*N293,5)</f>
        <v>2.3040000000000001E-2</v>
      </c>
      <c r="P293" s="222">
        <v>0</v>
      </c>
      <c r="Q293" s="222">
        <f>ROUND(E293*P293,5)</f>
        <v>0</v>
      </c>
      <c r="R293" s="222"/>
      <c r="S293" s="222"/>
      <c r="T293" s="223">
        <v>0.33</v>
      </c>
      <c r="U293" s="222">
        <f>ROUND(E293*T293,2)</f>
        <v>5.94</v>
      </c>
      <c r="V293" s="212"/>
      <c r="W293" s="212"/>
      <c r="X293" s="212"/>
      <c r="Y293" s="212"/>
      <c r="Z293" s="212"/>
      <c r="AA293" s="212"/>
      <c r="AB293" s="212"/>
      <c r="AC293" s="212"/>
      <c r="AD293" s="212"/>
      <c r="AE293" s="212" t="s">
        <v>111</v>
      </c>
      <c r="AF293" s="212"/>
      <c r="AG293" s="212"/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13">
        <v>111</v>
      </c>
      <c r="B294" s="220" t="s">
        <v>448</v>
      </c>
      <c r="C294" s="265" t="s">
        <v>449</v>
      </c>
      <c r="D294" s="222" t="s">
        <v>240</v>
      </c>
      <c r="E294" s="228">
        <v>2</v>
      </c>
      <c r="F294" s="232"/>
      <c r="G294" s="233">
        <f>ROUND(E294*F294,2)</f>
        <v>0</v>
      </c>
      <c r="H294" s="232"/>
      <c r="I294" s="233">
        <f>ROUND(E294*H294,2)</f>
        <v>0</v>
      </c>
      <c r="J294" s="232"/>
      <c r="K294" s="233">
        <f>ROUND(E294*J294,2)</f>
        <v>0</v>
      </c>
      <c r="L294" s="233">
        <v>21</v>
      </c>
      <c r="M294" s="233">
        <f>G294*(1+L294/100)</f>
        <v>0</v>
      </c>
      <c r="N294" s="222">
        <v>7.2999999999999996E-4</v>
      </c>
      <c r="O294" s="222">
        <f>ROUND(E294*N294,5)</f>
        <v>1.4599999999999999E-3</v>
      </c>
      <c r="P294" s="222">
        <v>0</v>
      </c>
      <c r="Q294" s="222">
        <f>ROUND(E294*P294,5)</f>
        <v>0</v>
      </c>
      <c r="R294" s="222"/>
      <c r="S294" s="222"/>
      <c r="T294" s="223">
        <v>0.33</v>
      </c>
      <c r="U294" s="222">
        <f>ROUND(E294*T294,2)</f>
        <v>0.66</v>
      </c>
      <c r="V294" s="212"/>
      <c r="W294" s="212"/>
      <c r="X294" s="212"/>
      <c r="Y294" s="212"/>
      <c r="Z294" s="212"/>
      <c r="AA294" s="212"/>
      <c r="AB294" s="212"/>
      <c r="AC294" s="212"/>
      <c r="AD294" s="212"/>
      <c r="AE294" s="212" t="s">
        <v>111</v>
      </c>
      <c r="AF294" s="212"/>
      <c r="AG294" s="212"/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2.5" outlineLevel="1" x14ac:dyDescent="0.2">
      <c r="A295" s="213">
        <v>112</v>
      </c>
      <c r="B295" s="220" t="s">
        <v>450</v>
      </c>
      <c r="C295" s="265" t="s">
        <v>451</v>
      </c>
      <c r="D295" s="222" t="s">
        <v>240</v>
      </c>
      <c r="E295" s="228">
        <v>2</v>
      </c>
      <c r="F295" s="232"/>
      <c r="G295" s="233">
        <f>ROUND(E295*F295,2)</f>
        <v>0</v>
      </c>
      <c r="H295" s="232"/>
      <c r="I295" s="233">
        <f>ROUND(E295*H295,2)</f>
        <v>0</v>
      </c>
      <c r="J295" s="232"/>
      <c r="K295" s="233">
        <f>ROUND(E295*J295,2)</f>
        <v>0</v>
      </c>
      <c r="L295" s="233">
        <v>21</v>
      </c>
      <c r="M295" s="233">
        <f>G295*(1+L295/100)</f>
        <v>0</v>
      </c>
      <c r="N295" s="222">
        <v>2.0000000000000002E-5</v>
      </c>
      <c r="O295" s="222">
        <f>ROUND(E295*N295,5)</f>
        <v>4.0000000000000003E-5</v>
      </c>
      <c r="P295" s="222">
        <v>0</v>
      </c>
      <c r="Q295" s="222">
        <f>ROUND(E295*P295,5)</f>
        <v>0</v>
      </c>
      <c r="R295" s="222"/>
      <c r="S295" s="222"/>
      <c r="T295" s="223">
        <v>0.21</v>
      </c>
      <c r="U295" s="222">
        <f>ROUND(E295*T295,2)</f>
        <v>0.42</v>
      </c>
      <c r="V295" s="212"/>
      <c r="W295" s="212"/>
      <c r="X295" s="212"/>
      <c r="Y295" s="212"/>
      <c r="Z295" s="212"/>
      <c r="AA295" s="212"/>
      <c r="AB295" s="212"/>
      <c r="AC295" s="212"/>
      <c r="AD295" s="212"/>
      <c r="AE295" s="212" t="s">
        <v>111</v>
      </c>
      <c r="AF295" s="212"/>
      <c r="AG295" s="212"/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3">
        <v>113</v>
      </c>
      <c r="B296" s="220" t="s">
        <v>452</v>
      </c>
      <c r="C296" s="265" t="s">
        <v>453</v>
      </c>
      <c r="D296" s="222" t="s">
        <v>240</v>
      </c>
      <c r="E296" s="228">
        <v>2</v>
      </c>
      <c r="F296" s="232"/>
      <c r="G296" s="233">
        <f>ROUND(E296*F296,2)</f>
        <v>0</v>
      </c>
      <c r="H296" s="232"/>
      <c r="I296" s="233">
        <f>ROUND(E296*H296,2)</f>
        <v>0</v>
      </c>
      <c r="J296" s="232"/>
      <c r="K296" s="233">
        <f>ROUND(E296*J296,2)</f>
        <v>0</v>
      </c>
      <c r="L296" s="233">
        <v>21</v>
      </c>
      <c r="M296" s="233">
        <f>G296*(1+L296/100)</f>
        <v>0</v>
      </c>
      <c r="N296" s="222">
        <v>4.2000000000000002E-4</v>
      </c>
      <c r="O296" s="222">
        <f>ROUND(E296*N296,5)</f>
        <v>8.4000000000000003E-4</v>
      </c>
      <c r="P296" s="222">
        <v>0</v>
      </c>
      <c r="Q296" s="222">
        <f>ROUND(E296*P296,5)</f>
        <v>0</v>
      </c>
      <c r="R296" s="222"/>
      <c r="S296" s="222"/>
      <c r="T296" s="223">
        <v>0</v>
      </c>
      <c r="U296" s="222">
        <f>ROUND(E296*T296,2)</f>
        <v>0</v>
      </c>
      <c r="V296" s="212"/>
      <c r="W296" s="212"/>
      <c r="X296" s="212"/>
      <c r="Y296" s="212"/>
      <c r="Z296" s="212"/>
      <c r="AA296" s="212"/>
      <c r="AB296" s="212"/>
      <c r="AC296" s="212"/>
      <c r="AD296" s="212"/>
      <c r="AE296" s="212" t="s">
        <v>184</v>
      </c>
      <c r="AF296" s="212"/>
      <c r="AG296" s="212"/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x14ac:dyDescent="0.2">
      <c r="A297" s="214" t="s">
        <v>106</v>
      </c>
      <c r="B297" s="221" t="s">
        <v>73</v>
      </c>
      <c r="C297" s="267" t="s">
        <v>74</v>
      </c>
      <c r="D297" s="225"/>
      <c r="E297" s="230"/>
      <c r="F297" s="234"/>
      <c r="G297" s="234">
        <f>SUMIF(AE298:AE318,"&lt;&gt;NOR",G298:G318)</f>
        <v>0</v>
      </c>
      <c r="H297" s="234"/>
      <c r="I297" s="234">
        <f>SUM(I298:I318)</f>
        <v>0</v>
      </c>
      <c r="J297" s="234"/>
      <c r="K297" s="234">
        <f>SUM(K298:K318)</f>
        <v>0</v>
      </c>
      <c r="L297" s="234"/>
      <c r="M297" s="234">
        <f>SUM(M298:M318)</f>
        <v>0</v>
      </c>
      <c r="N297" s="225"/>
      <c r="O297" s="225">
        <f>SUM(O298:O318)</f>
        <v>182.31466999999998</v>
      </c>
      <c r="P297" s="225"/>
      <c r="Q297" s="225">
        <f>SUM(Q298:Q318)</f>
        <v>0</v>
      </c>
      <c r="R297" s="225"/>
      <c r="S297" s="225"/>
      <c r="T297" s="226"/>
      <c r="U297" s="225">
        <f>SUM(U298:U318)</f>
        <v>173.55</v>
      </c>
      <c r="AE297" t="s">
        <v>107</v>
      </c>
    </row>
    <row r="298" spans="1:60" outlineLevel="1" x14ac:dyDescent="0.2">
      <c r="A298" s="213">
        <v>114</v>
      </c>
      <c r="B298" s="220" t="s">
        <v>439</v>
      </c>
      <c r="C298" s="265" t="s">
        <v>440</v>
      </c>
      <c r="D298" s="222" t="s">
        <v>110</v>
      </c>
      <c r="E298" s="228">
        <v>87.75</v>
      </c>
      <c r="F298" s="232"/>
      <c r="G298" s="233">
        <f>ROUND(E298*F298,2)</f>
        <v>0</v>
      </c>
      <c r="H298" s="232"/>
      <c r="I298" s="233">
        <f>ROUND(E298*H298,2)</f>
        <v>0</v>
      </c>
      <c r="J298" s="232"/>
      <c r="K298" s="233">
        <f>ROUND(E298*J298,2)</f>
        <v>0</v>
      </c>
      <c r="L298" s="233">
        <v>21</v>
      </c>
      <c r="M298" s="233">
        <f>G298*(1+L298/100)</f>
        <v>0</v>
      </c>
      <c r="N298" s="222">
        <v>1.665</v>
      </c>
      <c r="O298" s="222">
        <f>ROUND(E298*N298,5)</f>
        <v>146.10374999999999</v>
      </c>
      <c r="P298" s="222">
        <v>0</v>
      </c>
      <c r="Q298" s="222">
        <f>ROUND(E298*P298,5)</f>
        <v>0</v>
      </c>
      <c r="R298" s="222"/>
      <c r="S298" s="222"/>
      <c r="T298" s="223">
        <v>0.92</v>
      </c>
      <c r="U298" s="222">
        <f>ROUND(E298*T298,2)</f>
        <v>80.73</v>
      </c>
      <c r="V298" s="212"/>
      <c r="W298" s="212"/>
      <c r="X298" s="212"/>
      <c r="Y298" s="212"/>
      <c r="Z298" s="212"/>
      <c r="AA298" s="212"/>
      <c r="AB298" s="212"/>
      <c r="AC298" s="212"/>
      <c r="AD298" s="212"/>
      <c r="AE298" s="212" t="s">
        <v>111</v>
      </c>
      <c r="AF298" s="212"/>
      <c r="AG298" s="212"/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3"/>
      <c r="B299" s="220"/>
      <c r="C299" s="268" t="s">
        <v>444</v>
      </c>
      <c r="D299" s="227"/>
      <c r="E299" s="231"/>
      <c r="F299" s="235"/>
      <c r="G299" s="236"/>
      <c r="H299" s="233"/>
      <c r="I299" s="233"/>
      <c r="J299" s="233"/>
      <c r="K299" s="233"/>
      <c r="L299" s="233"/>
      <c r="M299" s="233"/>
      <c r="N299" s="222"/>
      <c r="O299" s="222"/>
      <c r="P299" s="222"/>
      <c r="Q299" s="222"/>
      <c r="R299" s="222"/>
      <c r="S299" s="222"/>
      <c r="T299" s="223"/>
      <c r="U299" s="222"/>
      <c r="V299" s="212"/>
      <c r="W299" s="212"/>
      <c r="X299" s="212"/>
      <c r="Y299" s="212"/>
      <c r="Z299" s="212"/>
      <c r="AA299" s="212"/>
      <c r="AB299" s="212"/>
      <c r="AC299" s="212"/>
      <c r="AD299" s="212"/>
      <c r="AE299" s="212" t="s">
        <v>242</v>
      </c>
      <c r="AF299" s="212"/>
      <c r="AG299" s="212"/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5" t="str">
        <f>C299</f>
        <v>Frakce 8-16 mm.</v>
      </c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3"/>
      <c r="B300" s="220"/>
      <c r="C300" s="266" t="s">
        <v>454</v>
      </c>
      <c r="D300" s="224"/>
      <c r="E300" s="229">
        <v>87.75</v>
      </c>
      <c r="F300" s="233"/>
      <c r="G300" s="233"/>
      <c r="H300" s="233"/>
      <c r="I300" s="233"/>
      <c r="J300" s="233"/>
      <c r="K300" s="233"/>
      <c r="L300" s="233"/>
      <c r="M300" s="233"/>
      <c r="N300" s="222"/>
      <c r="O300" s="222"/>
      <c r="P300" s="222"/>
      <c r="Q300" s="222"/>
      <c r="R300" s="222"/>
      <c r="S300" s="222"/>
      <c r="T300" s="223"/>
      <c r="U300" s="222"/>
      <c r="V300" s="212"/>
      <c r="W300" s="212"/>
      <c r="X300" s="212"/>
      <c r="Y300" s="212"/>
      <c r="Z300" s="212"/>
      <c r="AA300" s="212"/>
      <c r="AB300" s="212"/>
      <c r="AC300" s="212"/>
      <c r="AD300" s="212"/>
      <c r="AE300" s="212" t="s">
        <v>113</v>
      </c>
      <c r="AF300" s="212">
        <v>0</v>
      </c>
      <c r="AG300" s="212"/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3">
        <v>115</v>
      </c>
      <c r="B301" s="220" t="s">
        <v>455</v>
      </c>
      <c r="C301" s="265" t="s">
        <v>456</v>
      </c>
      <c r="D301" s="222" t="s">
        <v>240</v>
      </c>
      <c r="E301" s="228">
        <v>250</v>
      </c>
      <c r="F301" s="232"/>
      <c r="G301" s="233">
        <f>ROUND(E301*F301,2)</f>
        <v>0</v>
      </c>
      <c r="H301" s="232"/>
      <c r="I301" s="233">
        <f>ROUND(E301*H301,2)</f>
        <v>0</v>
      </c>
      <c r="J301" s="232"/>
      <c r="K301" s="233">
        <f>ROUND(E301*J301,2)</f>
        <v>0</v>
      </c>
      <c r="L301" s="233">
        <v>21</v>
      </c>
      <c r="M301" s="233">
        <f>G301*(1+L301/100)</f>
        <v>0</v>
      </c>
      <c r="N301" s="222">
        <v>0</v>
      </c>
      <c r="O301" s="222">
        <f>ROUND(E301*N301,5)</f>
        <v>0</v>
      </c>
      <c r="P301" s="222">
        <v>0</v>
      </c>
      <c r="Q301" s="222">
        <f>ROUND(E301*P301,5)</f>
        <v>0</v>
      </c>
      <c r="R301" s="222"/>
      <c r="S301" s="222"/>
      <c r="T301" s="223">
        <v>0.27</v>
      </c>
      <c r="U301" s="222">
        <f>ROUND(E301*T301,2)</f>
        <v>67.5</v>
      </c>
      <c r="V301" s="212"/>
      <c r="W301" s="212"/>
      <c r="X301" s="212"/>
      <c r="Y301" s="212"/>
      <c r="Z301" s="212"/>
      <c r="AA301" s="212"/>
      <c r="AB301" s="212"/>
      <c r="AC301" s="212"/>
      <c r="AD301" s="212"/>
      <c r="AE301" s="212" t="s">
        <v>111</v>
      </c>
      <c r="AF301" s="212"/>
      <c r="AG301" s="212"/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3"/>
      <c r="B302" s="220"/>
      <c r="C302" s="266" t="s">
        <v>457</v>
      </c>
      <c r="D302" s="224"/>
      <c r="E302" s="229">
        <v>250</v>
      </c>
      <c r="F302" s="233"/>
      <c r="G302" s="233"/>
      <c r="H302" s="233"/>
      <c r="I302" s="233"/>
      <c r="J302" s="233"/>
      <c r="K302" s="233"/>
      <c r="L302" s="233"/>
      <c r="M302" s="233"/>
      <c r="N302" s="222"/>
      <c r="O302" s="222"/>
      <c r="P302" s="222"/>
      <c r="Q302" s="222"/>
      <c r="R302" s="222"/>
      <c r="S302" s="222"/>
      <c r="T302" s="223"/>
      <c r="U302" s="222"/>
      <c r="V302" s="212"/>
      <c r="W302" s="212"/>
      <c r="X302" s="212"/>
      <c r="Y302" s="212"/>
      <c r="Z302" s="212"/>
      <c r="AA302" s="212"/>
      <c r="AB302" s="212"/>
      <c r="AC302" s="212"/>
      <c r="AD302" s="212"/>
      <c r="AE302" s="212" t="s">
        <v>113</v>
      </c>
      <c r="AF302" s="212">
        <v>0</v>
      </c>
      <c r="AG302" s="212"/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3">
        <v>116</v>
      </c>
      <c r="B303" s="220" t="s">
        <v>458</v>
      </c>
      <c r="C303" s="265" t="s">
        <v>459</v>
      </c>
      <c r="D303" s="222" t="s">
        <v>240</v>
      </c>
      <c r="E303" s="228">
        <v>240</v>
      </c>
      <c r="F303" s="232"/>
      <c r="G303" s="233">
        <f>ROUND(E303*F303,2)</f>
        <v>0</v>
      </c>
      <c r="H303" s="232"/>
      <c r="I303" s="233">
        <f>ROUND(E303*H303,2)</f>
        <v>0</v>
      </c>
      <c r="J303" s="232"/>
      <c r="K303" s="233">
        <f>ROUND(E303*J303,2)</f>
        <v>0</v>
      </c>
      <c r="L303" s="233">
        <v>21</v>
      </c>
      <c r="M303" s="233">
        <f>G303*(1+L303/100)</f>
        <v>0</v>
      </c>
      <c r="N303" s="222">
        <v>1.4999999999999999E-2</v>
      </c>
      <c r="O303" s="222">
        <f>ROUND(E303*N303,5)</f>
        <v>3.6</v>
      </c>
      <c r="P303" s="222">
        <v>0</v>
      </c>
      <c r="Q303" s="222">
        <f>ROUND(E303*P303,5)</f>
        <v>0</v>
      </c>
      <c r="R303" s="222"/>
      <c r="S303" s="222"/>
      <c r="T303" s="223">
        <v>0</v>
      </c>
      <c r="U303" s="222">
        <f>ROUND(E303*T303,2)</f>
        <v>0</v>
      </c>
      <c r="V303" s="212"/>
      <c r="W303" s="212"/>
      <c r="X303" s="212"/>
      <c r="Y303" s="212"/>
      <c r="Z303" s="212"/>
      <c r="AA303" s="212"/>
      <c r="AB303" s="212"/>
      <c r="AC303" s="212"/>
      <c r="AD303" s="212"/>
      <c r="AE303" s="212" t="s">
        <v>184</v>
      </c>
      <c r="AF303" s="212"/>
      <c r="AG303" s="212"/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3"/>
      <c r="B304" s="220"/>
      <c r="C304" s="266" t="s">
        <v>460</v>
      </c>
      <c r="D304" s="224"/>
      <c r="E304" s="229">
        <v>240</v>
      </c>
      <c r="F304" s="233"/>
      <c r="G304" s="233"/>
      <c r="H304" s="233"/>
      <c r="I304" s="233"/>
      <c r="J304" s="233"/>
      <c r="K304" s="233"/>
      <c r="L304" s="233"/>
      <c r="M304" s="233"/>
      <c r="N304" s="222"/>
      <c r="O304" s="222"/>
      <c r="P304" s="222"/>
      <c r="Q304" s="222"/>
      <c r="R304" s="222"/>
      <c r="S304" s="222"/>
      <c r="T304" s="223"/>
      <c r="U304" s="222"/>
      <c r="V304" s="212"/>
      <c r="W304" s="212"/>
      <c r="X304" s="212"/>
      <c r="Y304" s="212"/>
      <c r="Z304" s="212"/>
      <c r="AA304" s="212"/>
      <c r="AB304" s="212"/>
      <c r="AC304" s="212"/>
      <c r="AD304" s="212"/>
      <c r="AE304" s="212" t="s">
        <v>113</v>
      </c>
      <c r="AF304" s="212">
        <v>0</v>
      </c>
      <c r="AG304" s="212"/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ht="22.5" outlineLevel="1" x14ac:dyDescent="0.2">
      <c r="A305" s="213">
        <v>117</v>
      </c>
      <c r="B305" s="220" t="s">
        <v>461</v>
      </c>
      <c r="C305" s="265" t="s">
        <v>462</v>
      </c>
      <c r="D305" s="222" t="s">
        <v>240</v>
      </c>
      <c r="E305" s="228">
        <v>5</v>
      </c>
      <c r="F305" s="232"/>
      <c r="G305" s="233">
        <f>ROUND(E305*F305,2)</f>
        <v>0</v>
      </c>
      <c r="H305" s="232"/>
      <c r="I305" s="233">
        <f>ROUND(E305*H305,2)</f>
        <v>0</v>
      </c>
      <c r="J305" s="232"/>
      <c r="K305" s="233">
        <f>ROUND(E305*J305,2)</f>
        <v>0</v>
      </c>
      <c r="L305" s="233">
        <v>21</v>
      </c>
      <c r="M305" s="233">
        <f>G305*(1+L305/100)</f>
        <v>0</v>
      </c>
      <c r="N305" s="222">
        <v>1.4999999999999999E-2</v>
      </c>
      <c r="O305" s="222">
        <f>ROUND(E305*N305,5)</f>
        <v>7.4999999999999997E-2</v>
      </c>
      <c r="P305" s="222">
        <v>0</v>
      </c>
      <c r="Q305" s="222">
        <f>ROUND(E305*P305,5)</f>
        <v>0</v>
      </c>
      <c r="R305" s="222"/>
      <c r="S305" s="222"/>
      <c r="T305" s="223">
        <v>0</v>
      </c>
      <c r="U305" s="222">
        <f>ROUND(E305*T305,2)</f>
        <v>0</v>
      </c>
      <c r="V305" s="212"/>
      <c r="W305" s="212"/>
      <c r="X305" s="212"/>
      <c r="Y305" s="212"/>
      <c r="Z305" s="212"/>
      <c r="AA305" s="212"/>
      <c r="AB305" s="212"/>
      <c r="AC305" s="212"/>
      <c r="AD305" s="212"/>
      <c r="AE305" s="212" t="s">
        <v>184</v>
      </c>
      <c r="AF305" s="212"/>
      <c r="AG305" s="212"/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3"/>
      <c r="B306" s="220"/>
      <c r="C306" s="266" t="s">
        <v>463</v>
      </c>
      <c r="D306" s="224"/>
      <c r="E306" s="229">
        <v>5</v>
      </c>
      <c r="F306" s="233"/>
      <c r="G306" s="233"/>
      <c r="H306" s="233"/>
      <c r="I306" s="233"/>
      <c r="J306" s="233"/>
      <c r="K306" s="233"/>
      <c r="L306" s="233"/>
      <c r="M306" s="233"/>
      <c r="N306" s="222"/>
      <c r="O306" s="222"/>
      <c r="P306" s="222"/>
      <c r="Q306" s="222"/>
      <c r="R306" s="222"/>
      <c r="S306" s="222"/>
      <c r="T306" s="223"/>
      <c r="U306" s="222"/>
      <c r="V306" s="212"/>
      <c r="W306" s="212"/>
      <c r="X306" s="212"/>
      <c r="Y306" s="212"/>
      <c r="Z306" s="212"/>
      <c r="AA306" s="212"/>
      <c r="AB306" s="212"/>
      <c r="AC306" s="212"/>
      <c r="AD306" s="212"/>
      <c r="AE306" s="212" t="s">
        <v>113</v>
      </c>
      <c r="AF306" s="212">
        <v>0</v>
      </c>
      <c r="AG306" s="212"/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3">
        <v>118</v>
      </c>
      <c r="B307" s="220" t="s">
        <v>464</v>
      </c>
      <c r="C307" s="265" t="s">
        <v>465</v>
      </c>
      <c r="D307" s="222" t="s">
        <v>240</v>
      </c>
      <c r="E307" s="228">
        <v>5</v>
      </c>
      <c r="F307" s="232"/>
      <c r="G307" s="233">
        <f>ROUND(E307*F307,2)</f>
        <v>0</v>
      </c>
      <c r="H307" s="232"/>
      <c r="I307" s="233">
        <f>ROUND(E307*H307,2)</f>
        <v>0</v>
      </c>
      <c r="J307" s="232"/>
      <c r="K307" s="233">
        <f>ROUND(E307*J307,2)</f>
        <v>0</v>
      </c>
      <c r="L307" s="233">
        <v>21</v>
      </c>
      <c r="M307" s="233">
        <f>G307*(1+L307/100)</f>
        <v>0</v>
      </c>
      <c r="N307" s="222">
        <v>1.4999999999999999E-2</v>
      </c>
      <c r="O307" s="222">
        <f>ROUND(E307*N307,5)</f>
        <v>7.4999999999999997E-2</v>
      </c>
      <c r="P307" s="222">
        <v>0</v>
      </c>
      <c r="Q307" s="222">
        <f>ROUND(E307*P307,5)</f>
        <v>0</v>
      </c>
      <c r="R307" s="222"/>
      <c r="S307" s="222"/>
      <c r="T307" s="223">
        <v>0</v>
      </c>
      <c r="U307" s="222">
        <f>ROUND(E307*T307,2)</f>
        <v>0</v>
      </c>
      <c r="V307" s="212"/>
      <c r="W307" s="212"/>
      <c r="X307" s="212"/>
      <c r="Y307" s="212"/>
      <c r="Z307" s="212"/>
      <c r="AA307" s="212"/>
      <c r="AB307" s="212"/>
      <c r="AC307" s="212"/>
      <c r="AD307" s="212"/>
      <c r="AE307" s="212" t="s">
        <v>184</v>
      </c>
      <c r="AF307" s="212"/>
      <c r="AG307" s="212"/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3"/>
      <c r="B308" s="220"/>
      <c r="C308" s="268" t="s">
        <v>466</v>
      </c>
      <c r="D308" s="227"/>
      <c r="E308" s="231"/>
      <c r="F308" s="235"/>
      <c r="G308" s="236"/>
      <c r="H308" s="233"/>
      <c r="I308" s="233"/>
      <c r="J308" s="233"/>
      <c r="K308" s="233"/>
      <c r="L308" s="233"/>
      <c r="M308" s="233"/>
      <c r="N308" s="222"/>
      <c r="O308" s="222"/>
      <c r="P308" s="222"/>
      <c r="Q308" s="222"/>
      <c r="R308" s="222"/>
      <c r="S308" s="222"/>
      <c r="T308" s="223"/>
      <c r="U308" s="222"/>
      <c r="V308" s="212"/>
      <c r="W308" s="212"/>
      <c r="X308" s="212"/>
      <c r="Y308" s="212"/>
      <c r="Z308" s="212"/>
      <c r="AA308" s="212"/>
      <c r="AB308" s="212"/>
      <c r="AC308" s="212"/>
      <c r="AD308" s="212"/>
      <c r="AE308" s="212" t="s">
        <v>242</v>
      </c>
      <c r="AF308" s="212"/>
      <c r="AG308" s="212"/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5" t="str">
        <f>C308</f>
        <v>Jedná se o 4 komponenty na 1 box 600 x 600 x 600 mm.</v>
      </c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3"/>
      <c r="B309" s="220"/>
      <c r="C309" s="266" t="s">
        <v>463</v>
      </c>
      <c r="D309" s="224"/>
      <c r="E309" s="229">
        <v>5</v>
      </c>
      <c r="F309" s="233"/>
      <c r="G309" s="233"/>
      <c r="H309" s="233"/>
      <c r="I309" s="233"/>
      <c r="J309" s="233"/>
      <c r="K309" s="233"/>
      <c r="L309" s="233"/>
      <c r="M309" s="233"/>
      <c r="N309" s="222"/>
      <c r="O309" s="222"/>
      <c r="P309" s="222"/>
      <c r="Q309" s="222"/>
      <c r="R309" s="222"/>
      <c r="S309" s="222"/>
      <c r="T309" s="223"/>
      <c r="U309" s="222"/>
      <c r="V309" s="212"/>
      <c r="W309" s="212"/>
      <c r="X309" s="212"/>
      <c r="Y309" s="212"/>
      <c r="Z309" s="212"/>
      <c r="AA309" s="212"/>
      <c r="AB309" s="212"/>
      <c r="AC309" s="212"/>
      <c r="AD309" s="212"/>
      <c r="AE309" s="212" t="s">
        <v>113</v>
      </c>
      <c r="AF309" s="212">
        <v>0</v>
      </c>
      <c r="AG309" s="212"/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3">
        <v>119</v>
      </c>
      <c r="B310" s="220" t="s">
        <v>467</v>
      </c>
      <c r="C310" s="265" t="s">
        <v>468</v>
      </c>
      <c r="D310" s="222" t="s">
        <v>151</v>
      </c>
      <c r="E310" s="228">
        <v>162</v>
      </c>
      <c r="F310" s="232"/>
      <c r="G310" s="233">
        <f>ROUND(E310*F310,2)</f>
        <v>0</v>
      </c>
      <c r="H310" s="232"/>
      <c r="I310" s="233">
        <f>ROUND(E310*H310,2)</f>
        <v>0</v>
      </c>
      <c r="J310" s="232"/>
      <c r="K310" s="233">
        <f>ROUND(E310*J310,2)</f>
        <v>0</v>
      </c>
      <c r="L310" s="233">
        <v>21</v>
      </c>
      <c r="M310" s="233">
        <f>G310*(1+L310/100)</f>
        <v>0</v>
      </c>
      <c r="N310" s="222">
        <v>4.0000000000000003E-5</v>
      </c>
      <c r="O310" s="222">
        <f>ROUND(E310*N310,5)</f>
        <v>6.4799999999999996E-3</v>
      </c>
      <c r="P310" s="222">
        <v>0</v>
      </c>
      <c r="Q310" s="222">
        <f>ROUND(E310*P310,5)</f>
        <v>0</v>
      </c>
      <c r="R310" s="222"/>
      <c r="S310" s="222"/>
      <c r="T310" s="223">
        <v>0.06</v>
      </c>
      <c r="U310" s="222">
        <f>ROUND(E310*T310,2)</f>
        <v>9.7200000000000006</v>
      </c>
      <c r="V310" s="212"/>
      <c r="W310" s="212"/>
      <c r="X310" s="212"/>
      <c r="Y310" s="212"/>
      <c r="Z310" s="212"/>
      <c r="AA310" s="212"/>
      <c r="AB310" s="212"/>
      <c r="AC310" s="212"/>
      <c r="AD310" s="212"/>
      <c r="AE310" s="212" t="s">
        <v>111</v>
      </c>
      <c r="AF310" s="212"/>
      <c r="AG310" s="212"/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3"/>
      <c r="B311" s="220"/>
      <c r="C311" s="266" t="s">
        <v>469</v>
      </c>
      <c r="D311" s="224"/>
      <c r="E311" s="229">
        <v>162</v>
      </c>
      <c r="F311" s="233"/>
      <c r="G311" s="233"/>
      <c r="H311" s="233"/>
      <c r="I311" s="233"/>
      <c r="J311" s="233"/>
      <c r="K311" s="233"/>
      <c r="L311" s="233"/>
      <c r="M311" s="233"/>
      <c r="N311" s="222"/>
      <c r="O311" s="222"/>
      <c r="P311" s="222"/>
      <c r="Q311" s="222"/>
      <c r="R311" s="222"/>
      <c r="S311" s="222"/>
      <c r="T311" s="223"/>
      <c r="U311" s="222"/>
      <c r="V311" s="212"/>
      <c r="W311" s="212"/>
      <c r="X311" s="212"/>
      <c r="Y311" s="212"/>
      <c r="Z311" s="212"/>
      <c r="AA311" s="212"/>
      <c r="AB311" s="212"/>
      <c r="AC311" s="212"/>
      <c r="AD311" s="212"/>
      <c r="AE311" s="212" t="s">
        <v>113</v>
      </c>
      <c r="AF311" s="212">
        <v>0</v>
      </c>
      <c r="AG311" s="212"/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3">
        <v>120</v>
      </c>
      <c r="B312" s="220" t="s">
        <v>435</v>
      </c>
      <c r="C312" s="265" t="s">
        <v>436</v>
      </c>
      <c r="D312" s="222" t="s">
        <v>151</v>
      </c>
      <c r="E312" s="228">
        <v>186.3</v>
      </c>
      <c r="F312" s="232"/>
      <c r="G312" s="233">
        <f>ROUND(E312*F312,2)</f>
        <v>0</v>
      </c>
      <c r="H312" s="232"/>
      <c r="I312" s="233">
        <f>ROUND(E312*H312,2)</f>
        <v>0</v>
      </c>
      <c r="J312" s="232"/>
      <c r="K312" s="233">
        <f>ROUND(E312*J312,2)</f>
        <v>0</v>
      </c>
      <c r="L312" s="233">
        <v>21</v>
      </c>
      <c r="M312" s="233">
        <f>G312*(1+L312/100)</f>
        <v>0</v>
      </c>
      <c r="N312" s="222">
        <v>2.0000000000000001E-4</v>
      </c>
      <c r="O312" s="222">
        <f>ROUND(E312*N312,5)</f>
        <v>3.7260000000000001E-2</v>
      </c>
      <c r="P312" s="222">
        <v>0</v>
      </c>
      <c r="Q312" s="222">
        <f>ROUND(E312*P312,5)</f>
        <v>0</v>
      </c>
      <c r="R312" s="222"/>
      <c r="S312" s="222"/>
      <c r="T312" s="223">
        <v>0</v>
      </c>
      <c r="U312" s="222">
        <f>ROUND(E312*T312,2)</f>
        <v>0</v>
      </c>
      <c r="V312" s="212"/>
      <c r="W312" s="212"/>
      <c r="X312" s="212"/>
      <c r="Y312" s="212"/>
      <c r="Z312" s="212"/>
      <c r="AA312" s="212"/>
      <c r="AB312" s="212"/>
      <c r="AC312" s="212"/>
      <c r="AD312" s="212"/>
      <c r="AE312" s="212" t="s">
        <v>184</v>
      </c>
      <c r="AF312" s="212"/>
      <c r="AG312" s="212"/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3"/>
      <c r="B313" s="220"/>
      <c r="C313" s="266" t="s">
        <v>470</v>
      </c>
      <c r="D313" s="224"/>
      <c r="E313" s="229">
        <v>186.3</v>
      </c>
      <c r="F313" s="233"/>
      <c r="G313" s="233"/>
      <c r="H313" s="233"/>
      <c r="I313" s="233"/>
      <c r="J313" s="233"/>
      <c r="K313" s="233"/>
      <c r="L313" s="233"/>
      <c r="M313" s="233"/>
      <c r="N313" s="222"/>
      <c r="O313" s="222"/>
      <c r="P313" s="222"/>
      <c r="Q313" s="222"/>
      <c r="R313" s="222"/>
      <c r="S313" s="222"/>
      <c r="T313" s="223"/>
      <c r="U313" s="222"/>
      <c r="V313" s="212"/>
      <c r="W313" s="212"/>
      <c r="X313" s="212"/>
      <c r="Y313" s="212"/>
      <c r="Z313" s="212"/>
      <c r="AA313" s="212"/>
      <c r="AB313" s="212"/>
      <c r="AC313" s="212"/>
      <c r="AD313" s="212"/>
      <c r="AE313" s="212" t="s">
        <v>113</v>
      </c>
      <c r="AF313" s="212">
        <v>0</v>
      </c>
      <c r="AG313" s="212"/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3">
        <v>121</v>
      </c>
      <c r="B314" s="220" t="s">
        <v>471</v>
      </c>
      <c r="C314" s="265" t="s">
        <v>472</v>
      </c>
      <c r="D314" s="222" t="s">
        <v>151</v>
      </c>
      <c r="E314" s="228">
        <v>80</v>
      </c>
      <c r="F314" s="232"/>
      <c r="G314" s="233">
        <f>ROUND(E314*F314,2)</f>
        <v>0</v>
      </c>
      <c r="H314" s="232"/>
      <c r="I314" s="233">
        <f>ROUND(E314*H314,2)</f>
        <v>0</v>
      </c>
      <c r="J314" s="232"/>
      <c r="K314" s="233">
        <f>ROUND(E314*J314,2)</f>
        <v>0</v>
      </c>
      <c r="L314" s="233">
        <v>21</v>
      </c>
      <c r="M314" s="233">
        <f>G314*(1+L314/100)</f>
        <v>0</v>
      </c>
      <c r="N314" s="222">
        <v>0.40481</v>
      </c>
      <c r="O314" s="222">
        <f>ROUND(E314*N314,5)</f>
        <v>32.384799999999998</v>
      </c>
      <c r="P314" s="222">
        <v>0</v>
      </c>
      <c r="Q314" s="222">
        <f>ROUND(E314*P314,5)</f>
        <v>0</v>
      </c>
      <c r="R314" s="222"/>
      <c r="S314" s="222"/>
      <c r="T314" s="223">
        <v>0.02</v>
      </c>
      <c r="U314" s="222">
        <f>ROUND(E314*T314,2)</f>
        <v>1.6</v>
      </c>
      <c r="V314" s="212"/>
      <c r="W314" s="212"/>
      <c r="X314" s="212"/>
      <c r="Y314" s="212"/>
      <c r="Z314" s="212"/>
      <c r="AA314" s="212"/>
      <c r="AB314" s="212"/>
      <c r="AC314" s="212"/>
      <c r="AD314" s="212"/>
      <c r="AE314" s="212" t="s">
        <v>111</v>
      </c>
      <c r="AF314" s="212"/>
      <c r="AG314" s="212"/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3"/>
      <c r="B315" s="220"/>
      <c r="C315" s="266" t="s">
        <v>473</v>
      </c>
      <c r="D315" s="224"/>
      <c r="E315" s="229">
        <v>80</v>
      </c>
      <c r="F315" s="233"/>
      <c r="G315" s="233"/>
      <c r="H315" s="233"/>
      <c r="I315" s="233"/>
      <c r="J315" s="233"/>
      <c r="K315" s="233"/>
      <c r="L315" s="233"/>
      <c r="M315" s="233"/>
      <c r="N315" s="222"/>
      <c r="O315" s="222"/>
      <c r="P315" s="222"/>
      <c r="Q315" s="222"/>
      <c r="R315" s="222"/>
      <c r="S315" s="222"/>
      <c r="T315" s="223"/>
      <c r="U315" s="222"/>
      <c r="V315" s="212"/>
      <c r="W315" s="212"/>
      <c r="X315" s="212"/>
      <c r="Y315" s="212"/>
      <c r="Z315" s="212"/>
      <c r="AA315" s="212"/>
      <c r="AB315" s="212"/>
      <c r="AC315" s="212"/>
      <c r="AD315" s="212"/>
      <c r="AE315" s="212" t="s">
        <v>113</v>
      </c>
      <c r="AF315" s="212">
        <v>0</v>
      </c>
      <c r="AG315" s="212"/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3">
        <v>122</v>
      </c>
      <c r="B316" s="220" t="s">
        <v>474</v>
      </c>
      <c r="C316" s="265" t="s">
        <v>475</v>
      </c>
      <c r="D316" s="222" t="s">
        <v>200</v>
      </c>
      <c r="E316" s="228">
        <v>17.5</v>
      </c>
      <c r="F316" s="232"/>
      <c r="G316" s="233">
        <f>ROUND(E316*F316,2)</f>
        <v>0</v>
      </c>
      <c r="H316" s="232"/>
      <c r="I316" s="233">
        <f>ROUND(E316*H316,2)</f>
        <v>0</v>
      </c>
      <c r="J316" s="232"/>
      <c r="K316" s="233">
        <f>ROUND(E316*J316,2)</f>
        <v>0</v>
      </c>
      <c r="L316" s="233">
        <v>21</v>
      </c>
      <c r="M316" s="233">
        <f>G316*(1+L316/100)</f>
        <v>0</v>
      </c>
      <c r="N316" s="222">
        <v>1.8500000000000001E-3</v>
      </c>
      <c r="O316" s="222">
        <f>ROUND(E316*N316,5)</f>
        <v>3.2379999999999999E-2</v>
      </c>
      <c r="P316" s="222">
        <v>0</v>
      </c>
      <c r="Q316" s="222">
        <f>ROUND(E316*P316,5)</f>
        <v>0</v>
      </c>
      <c r="R316" s="222"/>
      <c r="S316" s="222"/>
      <c r="T316" s="223">
        <v>0.8</v>
      </c>
      <c r="U316" s="222">
        <f>ROUND(E316*T316,2)</f>
        <v>14</v>
      </c>
      <c r="V316" s="212"/>
      <c r="W316" s="212"/>
      <c r="X316" s="212"/>
      <c r="Y316" s="212"/>
      <c r="Z316" s="212"/>
      <c r="AA316" s="212"/>
      <c r="AB316" s="212"/>
      <c r="AC316" s="212"/>
      <c r="AD316" s="212"/>
      <c r="AE316" s="212" t="s">
        <v>111</v>
      </c>
      <c r="AF316" s="212"/>
      <c r="AG316" s="212"/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3"/>
      <c r="B317" s="220"/>
      <c r="C317" s="268" t="s">
        <v>476</v>
      </c>
      <c r="D317" s="227"/>
      <c r="E317" s="231"/>
      <c r="F317" s="235"/>
      <c r="G317" s="236"/>
      <c r="H317" s="233"/>
      <c r="I317" s="233"/>
      <c r="J317" s="233"/>
      <c r="K317" s="233"/>
      <c r="L317" s="233"/>
      <c r="M317" s="233"/>
      <c r="N317" s="222"/>
      <c r="O317" s="222"/>
      <c r="P317" s="222"/>
      <c r="Q317" s="222"/>
      <c r="R317" s="222"/>
      <c r="S317" s="222"/>
      <c r="T317" s="223"/>
      <c r="U317" s="222"/>
      <c r="V317" s="212"/>
      <c r="W317" s="212"/>
      <c r="X317" s="212"/>
      <c r="Y317" s="212"/>
      <c r="Z317" s="212"/>
      <c r="AA317" s="212"/>
      <c r="AB317" s="212"/>
      <c r="AC317" s="212"/>
      <c r="AD317" s="212"/>
      <c r="AE317" s="212" t="s">
        <v>242</v>
      </c>
      <c r="AF317" s="212"/>
      <c r="AG317" s="212"/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5" t="str">
        <f>C317</f>
        <v>Odvzdušnění vsakovací jímky zaústěno do bet. šachty.</v>
      </c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3"/>
      <c r="B318" s="220"/>
      <c r="C318" s="266" t="s">
        <v>477</v>
      </c>
      <c r="D318" s="224"/>
      <c r="E318" s="229">
        <v>17.5</v>
      </c>
      <c r="F318" s="233"/>
      <c r="G318" s="233"/>
      <c r="H318" s="233"/>
      <c r="I318" s="233"/>
      <c r="J318" s="233"/>
      <c r="K318" s="233"/>
      <c r="L318" s="233"/>
      <c r="M318" s="233"/>
      <c r="N318" s="222"/>
      <c r="O318" s="222"/>
      <c r="P318" s="222"/>
      <c r="Q318" s="222"/>
      <c r="R318" s="222"/>
      <c r="S318" s="222"/>
      <c r="T318" s="223"/>
      <c r="U318" s="222"/>
      <c r="V318" s="212"/>
      <c r="W318" s="212"/>
      <c r="X318" s="212"/>
      <c r="Y318" s="212"/>
      <c r="Z318" s="212"/>
      <c r="AA318" s="212"/>
      <c r="AB318" s="212"/>
      <c r="AC318" s="212"/>
      <c r="AD318" s="212"/>
      <c r="AE318" s="212" t="s">
        <v>113</v>
      </c>
      <c r="AF318" s="212">
        <v>0</v>
      </c>
      <c r="AG318" s="212"/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x14ac:dyDescent="0.2">
      <c r="A319" s="214" t="s">
        <v>106</v>
      </c>
      <c r="B319" s="221" t="s">
        <v>75</v>
      </c>
      <c r="C319" s="267" t="s">
        <v>76</v>
      </c>
      <c r="D319" s="225"/>
      <c r="E319" s="230"/>
      <c r="F319" s="234"/>
      <c r="G319" s="234">
        <f>SUMIF(AE320:AE339,"&lt;&gt;NOR",G320:G339)</f>
        <v>0</v>
      </c>
      <c r="H319" s="234"/>
      <c r="I319" s="234">
        <f>SUM(I320:I339)</f>
        <v>0</v>
      </c>
      <c r="J319" s="234"/>
      <c r="K319" s="234">
        <f>SUM(K320:K339)</f>
        <v>0</v>
      </c>
      <c r="L319" s="234"/>
      <c r="M319" s="234">
        <f>SUM(M320:M339)</f>
        <v>0</v>
      </c>
      <c r="N319" s="225"/>
      <c r="O319" s="225">
        <f>SUM(O320:O339)</f>
        <v>136.19431999999998</v>
      </c>
      <c r="P319" s="225"/>
      <c r="Q319" s="225">
        <f>SUM(Q320:Q339)</f>
        <v>0</v>
      </c>
      <c r="R319" s="225"/>
      <c r="S319" s="225"/>
      <c r="T319" s="226"/>
      <c r="U319" s="225">
        <f>SUM(U320:U339)</f>
        <v>102.35999999999999</v>
      </c>
      <c r="AE319" t="s">
        <v>107</v>
      </c>
    </row>
    <row r="320" spans="1:60" outlineLevel="1" x14ac:dyDescent="0.2">
      <c r="A320" s="213">
        <v>123</v>
      </c>
      <c r="B320" s="220" t="s">
        <v>229</v>
      </c>
      <c r="C320" s="265" t="s">
        <v>230</v>
      </c>
      <c r="D320" s="222" t="s">
        <v>110</v>
      </c>
      <c r="E320" s="228">
        <v>16.8</v>
      </c>
      <c r="F320" s="232"/>
      <c r="G320" s="233">
        <f>ROUND(E320*F320,2)</f>
        <v>0</v>
      </c>
      <c r="H320" s="232"/>
      <c r="I320" s="233">
        <f>ROUND(E320*H320,2)</f>
        <v>0</v>
      </c>
      <c r="J320" s="232"/>
      <c r="K320" s="233">
        <f>ROUND(E320*J320,2)</f>
        <v>0</v>
      </c>
      <c r="L320" s="233">
        <v>21</v>
      </c>
      <c r="M320" s="233">
        <f>G320*(1+L320/100)</f>
        <v>0</v>
      </c>
      <c r="N320" s="222">
        <v>2.1</v>
      </c>
      <c r="O320" s="222">
        <f>ROUND(E320*N320,5)</f>
        <v>35.28</v>
      </c>
      <c r="P320" s="222">
        <v>0</v>
      </c>
      <c r="Q320" s="222">
        <f>ROUND(E320*P320,5)</f>
        <v>0</v>
      </c>
      <c r="R320" s="222"/>
      <c r="S320" s="222"/>
      <c r="T320" s="223">
        <v>0.97</v>
      </c>
      <c r="U320" s="222">
        <f>ROUND(E320*T320,2)</f>
        <v>16.3</v>
      </c>
      <c r="V320" s="212"/>
      <c r="W320" s="212"/>
      <c r="X320" s="212"/>
      <c r="Y320" s="212"/>
      <c r="Z320" s="212"/>
      <c r="AA320" s="212"/>
      <c r="AB320" s="212"/>
      <c r="AC320" s="212"/>
      <c r="AD320" s="212"/>
      <c r="AE320" s="212" t="s">
        <v>111</v>
      </c>
      <c r="AF320" s="212"/>
      <c r="AG320" s="212"/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3"/>
      <c r="B321" s="220"/>
      <c r="C321" s="266" t="s">
        <v>478</v>
      </c>
      <c r="D321" s="224"/>
      <c r="E321" s="229">
        <v>16.8</v>
      </c>
      <c r="F321" s="233"/>
      <c r="G321" s="233"/>
      <c r="H321" s="233"/>
      <c r="I321" s="233"/>
      <c r="J321" s="233"/>
      <c r="K321" s="233"/>
      <c r="L321" s="233"/>
      <c r="M321" s="233"/>
      <c r="N321" s="222"/>
      <c r="O321" s="222"/>
      <c r="P321" s="222"/>
      <c r="Q321" s="222"/>
      <c r="R321" s="222"/>
      <c r="S321" s="222"/>
      <c r="T321" s="223"/>
      <c r="U321" s="222"/>
      <c r="V321" s="212"/>
      <c r="W321" s="212"/>
      <c r="X321" s="212"/>
      <c r="Y321" s="212"/>
      <c r="Z321" s="212"/>
      <c r="AA321" s="212"/>
      <c r="AB321" s="212"/>
      <c r="AC321" s="212"/>
      <c r="AD321" s="212"/>
      <c r="AE321" s="212" t="s">
        <v>113</v>
      </c>
      <c r="AF321" s="212">
        <v>0</v>
      </c>
      <c r="AG321" s="212"/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13">
        <v>124</v>
      </c>
      <c r="B322" s="220" t="s">
        <v>479</v>
      </c>
      <c r="C322" s="265" t="s">
        <v>480</v>
      </c>
      <c r="D322" s="222" t="s">
        <v>200</v>
      </c>
      <c r="E322" s="228">
        <v>548</v>
      </c>
      <c r="F322" s="232"/>
      <c r="G322" s="233">
        <f>ROUND(E322*F322,2)</f>
        <v>0</v>
      </c>
      <c r="H322" s="232"/>
      <c r="I322" s="233">
        <f>ROUND(E322*H322,2)</f>
        <v>0</v>
      </c>
      <c r="J322" s="232"/>
      <c r="K322" s="233">
        <f>ROUND(E322*J322,2)</f>
        <v>0</v>
      </c>
      <c r="L322" s="233">
        <v>21</v>
      </c>
      <c r="M322" s="233">
        <f>G322*(1+L322/100)</f>
        <v>0</v>
      </c>
      <c r="N322" s="222">
        <v>0.15223999999999999</v>
      </c>
      <c r="O322" s="222">
        <f>ROUND(E322*N322,5)</f>
        <v>83.427520000000001</v>
      </c>
      <c r="P322" s="222">
        <v>0</v>
      </c>
      <c r="Q322" s="222">
        <f>ROUND(E322*P322,5)</f>
        <v>0</v>
      </c>
      <c r="R322" s="222"/>
      <c r="S322" s="222"/>
      <c r="T322" s="223">
        <v>0.14000000000000001</v>
      </c>
      <c r="U322" s="222">
        <f>ROUND(E322*T322,2)</f>
        <v>76.72</v>
      </c>
      <c r="V322" s="212"/>
      <c r="W322" s="212"/>
      <c r="X322" s="212"/>
      <c r="Y322" s="212"/>
      <c r="Z322" s="212"/>
      <c r="AA322" s="212"/>
      <c r="AB322" s="212"/>
      <c r="AC322" s="212"/>
      <c r="AD322" s="212"/>
      <c r="AE322" s="212" t="s">
        <v>111</v>
      </c>
      <c r="AF322" s="212"/>
      <c r="AG322" s="212"/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3"/>
      <c r="B323" s="220"/>
      <c r="C323" s="266" t="s">
        <v>481</v>
      </c>
      <c r="D323" s="224"/>
      <c r="E323" s="229">
        <v>548</v>
      </c>
      <c r="F323" s="233"/>
      <c r="G323" s="233"/>
      <c r="H323" s="233"/>
      <c r="I323" s="233"/>
      <c r="J323" s="233"/>
      <c r="K323" s="233"/>
      <c r="L323" s="233"/>
      <c r="M323" s="233"/>
      <c r="N323" s="222"/>
      <c r="O323" s="222"/>
      <c r="P323" s="222"/>
      <c r="Q323" s="222"/>
      <c r="R323" s="222"/>
      <c r="S323" s="222"/>
      <c r="T323" s="223"/>
      <c r="U323" s="222"/>
      <c r="V323" s="212"/>
      <c r="W323" s="212"/>
      <c r="X323" s="212"/>
      <c r="Y323" s="212"/>
      <c r="Z323" s="212"/>
      <c r="AA323" s="212"/>
      <c r="AB323" s="212"/>
      <c r="AC323" s="212"/>
      <c r="AD323" s="212"/>
      <c r="AE323" s="212" t="s">
        <v>113</v>
      </c>
      <c r="AF323" s="212">
        <v>0</v>
      </c>
      <c r="AG323" s="212"/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ht="22.5" outlineLevel="1" x14ac:dyDescent="0.2">
      <c r="A324" s="213">
        <v>125</v>
      </c>
      <c r="B324" s="220" t="s">
        <v>482</v>
      </c>
      <c r="C324" s="265" t="s">
        <v>483</v>
      </c>
      <c r="D324" s="222" t="s">
        <v>200</v>
      </c>
      <c r="E324" s="228">
        <v>12</v>
      </c>
      <c r="F324" s="232"/>
      <c r="G324" s="233">
        <f>ROUND(E324*F324,2)</f>
        <v>0</v>
      </c>
      <c r="H324" s="232"/>
      <c r="I324" s="233">
        <f>ROUND(E324*H324,2)</f>
        <v>0</v>
      </c>
      <c r="J324" s="232"/>
      <c r="K324" s="233">
        <f>ROUND(E324*J324,2)</f>
        <v>0</v>
      </c>
      <c r="L324" s="233">
        <v>21</v>
      </c>
      <c r="M324" s="233">
        <f>G324*(1+L324/100)</f>
        <v>0</v>
      </c>
      <c r="N324" s="222">
        <v>0.19520000000000001</v>
      </c>
      <c r="O324" s="222">
        <f>ROUND(E324*N324,5)</f>
        <v>2.3424</v>
      </c>
      <c r="P324" s="222">
        <v>0</v>
      </c>
      <c r="Q324" s="222">
        <f>ROUND(E324*P324,5)</f>
        <v>0</v>
      </c>
      <c r="R324" s="222"/>
      <c r="S324" s="222"/>
      <c r="T324" s="223">
        <v>0.27</v>
      </c>
      <c r="U324" s="222">
        <f>ROUND(E324*T324,2)</f>
        <v>3.24</v>
      </c>
      <c r="V324" s="212"/>
      <c r="W324" s="212"/>
      <c r="X324" s="212"/>
      <c r="Y324" s="212"/>
      <c r="Z324" s="212"/>
      <c r="AA324" s="212"/>
      <c r="AB324" s="212"/>
      <c r="AC324" s="212"/>
      <c r="AD324" s="212"/>
      <c r="AE324" s="212" t="s">
        <v>111</v>
      </c>
      <c r="AF324" s="212"/>
      <c r="AG324" s="212"/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3"/>
      <c r="B325" s="220"/>
      <c r="C325" s="266" t="s">
        <v>201</v>
      </c>
      <c r="D325" s="224"/>
      <c r="E325" s="229">
        <v>12</v>
      </c>
      <c r="F325" s="233"/>
      <c r="G325" s="233"/>
      <c r="H325" s="233"/>
      <c r="I325" s="233"/>
      <c r="J325" s="233"/>
      <c r="K325" s="233"/>
      <c r="L325" s="233"/>
      <c r="M325" s="233"/>
      <c r="N325" s="222"/>
      <c r="O325" s="222"/>
      <c r="P325" s="222"/>
      <c r="Q325" s="222"/>
      <c r="R325" s="222"/>
      <c r="S325" s="222"/>
      <c r="T325" s="223"/>
      <c r="U325" s="222"/>
      <c r="V325" s="212"/>
      <c r="W325" s="212"/>
      <c r="X325" s="212"/>
      <c r="Y325" s="212"/>
      <c r="Z325" s="212"/>
      <c r="AA325" s="212"/>
      <c r="AB325" s="212"/>
      <c r="AC325" s="212"/>
      <c r="AD325" s="212"/>
      <c r="AE325" s="212" t="s">
        <v>113</v>
      </c>
      <c r="AF325" s="212">
        <v>0</v>
      </c>
      <c r="AG325" s="212"/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3">
        <v>126</v>
      </c>
      <c r="B326" s="220" t="s">
        <v>484</v>
      </c>
      <c r="C326" s="265" t="s">
        <v>485</v>
      </c>
      <c r="D326" s="222" t="s">
        <v>200</v>
      </c>
      <c r="E326" s="228">
        <v>20</v>
      </c>
      <c r="F326" s="232"/>
      <c r="G326" s="233">
        <f>ROUND(E326*F326,2)</f>
        <v>0</v>
      </c>
      <c r="H326" s="232"/>
      <c r="I326" s="233">
        <f>ROUND(E326*H326,2)</f>
        <v>0</v>
      </c>
      <c r="J326" s="232"/>
      <c r="K326" s="233">
        <f>ROUND(E326*J326,2)</f>
        <v>0</v>
      </c>
      <c r="L326" s="233">
        <v>21</v>
      </c>
      <c r="M326" s="233">
        <f>G326*(1+L326/100)</f>
        <v>0</v>
      </c>
      <c r="N326" s="222">
        <v>0.15673999999999999</v>
      </c>
      <c r="O326" s="222">
        <f>ROUND(E326*N326,5)</f>
        <v>3.1347999999999998</v>
      </c>
      <c r="P326" s="222">
        <v>0</v>
      </c>
      <c r="Q326" s="222">
        <f>ROUND(E326*P326,5)</f>
        <v>0</v>
      </c>
      <c r="R326" s="222"/>
      <c r="S326" s="222"/>
      <c r="T326" s="223">
        <v>0.29548000000000002</v>
      </c>
      <c r="U326" s="222">
        <f>ROUND(E326*T326,2)</f>
        <v>5.91</v>
      </c>
      <c r="V326" s="212"/>
      <c r="W326" s="212"/>
      <c r="X326" s="212"/>
      <c r="Y326" s="212"/>
      <c r="Z326" s="212"/>
      <c r="AA326" s="212"/>
      <c r="AB326" s="212"/>
      <c r="AC326" s="212"/>
      <c r="AD326" s="212"/>
      <c r="AE326" s="212" t="s">
        <v>111</v>
      </c>
      <c r="AF326" s="212"/>
      <c r="AG326" s="212"/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3"/>
      <c r="B327" s="220"/>
      <c r="C327" s="266" t="s">
        <v>486</v>
      </c>
      <c r="D327" s="224"/>
      <c r="E327" s="229">
        <v>20</v>
      </c>
      <c r="F327" s="233"/>
      <c r="G327" s="233"/>
      <c r="H327" s="233"/>
      <c r="I327" s="233"/>
      <c r="J327" s="233"/>
      <c r="K327" s="233"/>
      <c r="L327" s="233"/>
      <c r="M327" s="233"/>
      <c r="N327" s="222"/>
      <c r="O327" s="222"/>
      <c r="P327" s="222"/>
      <c r="Q327" s="222"/>
      <c r="R327" s="222"/>
      <c r="S327" s="222"/>
      <c r="T327" s="223"/>
      <c r="U327" s="222"/>
      <c r="V327" s="212"/>
      <c r="W327" s="212"/>
      <c r="X327" s="212"/>
      <c r="Y327" s="212"/>
      <c r="Z327" s="212"/>
      <c r="AA327" s="212"/>
      <c r="AB327" s="212"/>
      <c r="AC327" s="212"/>
      <c r="AD327" s="212"/>
      <c r="AE327" s="212" t="s">
        <v>113</v>
      </c>
      <c r="AF327" s="212">
        <v>0</v>
      </c>
      <c r="AG327" s="212"/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3">
        <v>127</v>
      </c>
      <c r="B328" s="220" t="s">
        <v>487</v>
      </c>
      <c r="C328" s="265" t="s">
        <v>488</v>
      </c>
      <c r="D328" s="222" t="s">
        <v>200</v>
      </c>
      <c r="E328" s="228">
        <v>20</v>
      </c>
      <c r="F328" s="232"/>
      <c r="G328" s="233">
        <f>ROUND(E328*F328,2)</f>
        <v>0</v>
      </c>
      <c r="H328" s="232"/>
      <c r="I328" s="233">
        <f>ROUND(E328*H328,2)</f>
        <v>0</v>
      </c>
      <c r="J328" s="232"/>
      <c r="K328" s="233">
        <f>ROUND(E328*J328,2)</f>
        <v>0</v>
      </c>
      <c r="L328" s="233">
        <v>21</v>
      </c>
      <c r="M328" s="233">
        <f>G328*(1+L328/100)</f>
        <v>0</v>
      </c>
      <c r="N328" s="222">
        <v>0</v>
      </c>
      <c r="O328" s="222">
        <f>ROUND(E328*N328,5)</f>
        <v>0</v>
      </c>
      <c r="P328" s="222">
        <v>0</v>
      </c>
      <c r="Q328" s="222">
        <f>ROUND(E328*P328,5)</f>
        <v>0</v>
      </c>
      <c r="R328" s="222"/>
      <c r="S328" s="222"/>
      <c r="T328" s="223">
        <v>0</v>
      </c>
      <c r="U328" s="222">
        <f>ROUND(E328*T328,2)</f>
        <v>0</v>
      </c>
      <c r="V328" s="212"/>
      <c r="W328" s="212"/>
      <c r="X328" s="212"/>
      <c r="Y328" s="212"/>
      <c r="Z328" s="212"/>
      <c r="AA328" s="212"/>
      <c r="AB328" s="212"/>
      <c r="AC328" s="212"/>
      <c r="AD328" s="212"/>
      <c r="AE328" s="212" t="s">
        <v>111</v>
      </c>
      <c r="AF328" s="212"/>
      <c r="AG328" s="212"/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3"/>
      <c r="B329" s="220"/>
      <c r="C329" s="266" t="s">
        <v>486</v>
      </c>
      <c r="D329" s="224"/>
      <c r="E329" s="229">
        <v>20</v>
      </c>
      <c r="F329" s="233"/>
      <c r="G329" s="233"/>
      <c r="H329" s="233"/>
      <c r="I329" s="233"/>
      <c r="J329" s="233"/>
      <c r="K329" s="233"/>
      <c r="L329" s="233"/>
      <c r="M329" s="233"/>
      <c r="N329" s="222"/>
      <c r="O329" s="222"/>
      <c r="P329" s="222"/>
      <c r="Q329" s="222"/>
      <c r="R329" s="222"/>
      <c r="S329" s="222"/>
      <c r="T329" s="223"/>
      <c r="U329" s="222"/>
      <c r="V329" s="212"/>
      <c r="W329" s="212"/>
      <c r="X329" s="212"/>
      <c r="Y329" s="212"/>
      <c r="Z329" s="212"/>
      <c r="AA329" s="212"/>
      <c r="AB329" s="212"/>
      <c r="AC329" s="212"/>
      <c r="AD329" s="212"/>
      <c r="AE329" s="212" t="s">
        <v>113</v>
      </c>
      <c r="AF329" s="212">
        <v>0</v>
      </c>
      <c r="AG329" s="212"/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3">
        <v>128</v>
      </c>
      <c r="B330" s="220" t="s">
        <v>489</v>
      </c>
      <c r="C330" s="265" t="s">
        <v>490</v>
      </c>
      <c r="D330" s="222" t="s">
        <v>200</v>
      </c>
      <c r="E330" s="228">
        <v>20.6</v>
      </c>
      <c r="F330" s="232"/>
      <c r="G330" s="233">
        <f>ROUND(E330*F330,2)</f>
        <v>0</v>
      </c>
      <c r="H330" s="232"/>
      <c r="I330" s="233">
        <f>ROUND(E330*H330,2)</f>
        <v>0</v>
      </c>
      <c r="J330" s="232"/>
      <c r="K330" s="233">
        <f>ROUND(E330*J330,2)</f>
        <v>0</v>
      </c>
      <c r="L330" s="233">
        <v>21</v>
      </c>
      <c r="M330" s="233">
        <f>G330*(1+L330/100)</f>
        <v>0</v>
      </c>
      <c r="N330" s="222">
        <v>0</v>
      </c>
      <c r="O330" s="222">
        <f>ROUND(E330*N330,5)</f>
        <v>0</v>
      </c>
      <c r="P330" s="222">
        <v>0</v>
      </c>
      <c r="Q330" s="222">
        <f>ROUND(E330*P330,5)</f>
        <v>0</v>
      </c>
      <c r="R330" s="222"/>
      <c r="S330" s="222"/>
      <c r="T330" s="223">
        <v>0</v>
      </c>
      <c r="U330" s="222">
        <f>ROUND(E330*T330,2)</f>
        <v>0</v>
      </c>
      <c r="V330" s="212"/>
      <c r="W330" s="212"/>
      <c r="X330" s="212"/>
      <c r="Y330" s="212"/>
      <c r="Z330" s="212"/>
      <c r="AA330" s="212"/>
      <c r="AB330" s="212"/>
      <c r="AC330" s="212"/>
      <c r="AD330" s="212"/>
      <c r="AE330" s="212" t="s">
        <v>111</v>
      </c>
      <c r="AF330" s="212"/>
      <c r="AG330" s="212"/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3"/>
      <c r="B331" s="220"/>
      <c r="C331" s="266" t="s">
        <v>491</v>
      </c>
      <c r="D331" s="224"/>
      <c r="E331" s="229">
        <v>20.6</v>
      </c>
      <c r="F331" s="233"/>
      <c r="G331" s="233"/>
      <c r="H331" s="233"/>
      <c r="I331" s="233"/>
      <c r="J331" s="233"/>
      <c r="K331" s="233"/>
      <c r="L331" s="233"/>
      <c r="M331" s="233"/>
      <c r="N331" s="222"/>
      <c r="O331" s="222"/>
      <c r="P331" s="222"/>
      <c r="Q331" s="222"/>
      <c r="R331" s="222"/>
      <c r="S331" s="222"/>
      <c r="T331" s="223"/>
      <c r="U331" s="222"/>
      <c r="V331" s="212"/>
      <c r="W331" s="212"/>
      <c r="X331" s="212"/>
      <c r="Y331" s="212"/>
      <c r="Z331" s="212"/>
      <c r="AA331" s="212"/>
      <c r="AB331" s="212"/>
      <c r="AC331" s="212"/>
      <c r="AD331" s="212"/>
      <c r="AE331" s="212" t="s">
        <v>113</v>
      </c>
      <c r="AF331" s="212">
        <v>0</v>
      </c>
      <c r="AG331" s="212"/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3">
        <v>129</v>
      </c>
      <c r="B332" s="220" t="s">
        <v>492</v>
      </c>
      <c r="C332" s="265" t="s">
        <v>493</v>
      </c>
      <c r="D332" s="222" t="s">
        <v>110</v>
      </c>
      <c r="E332" s="228">
        <v>6.3</v>
      </c>
      <c r="F332" s="232"/>
      <c r="G332" s="233">
        <f>ROUND(E332*F332,2)</f>
        <v>0</v>
      </c>
      <c r="H332" s="232"/>
      <c r="I332" s="233">
        <f>ROUND(E332*H332,2)</f>
        <v>0</v>
      </c>
      <c r="J332" s="232"/>
      <c r="K332" s="233">
        <f>ROUND(E332*J332,2)</f>
        <v>0</v>
      </c>
      <c r="L332" s="233">
        <v>21</v>
      </c>
      <c r="M332" s="233">
        <f>G332*(1+L332/100)</f>
        <v>0</v>
      </c>
      <c r="N332" s="222">
        <v>0</v>
      </c>
      <c r="O332" s="222">
        <f>ROUND(E332*N332,5)</f>
        <v>0</v>
      </c>
      <c r="P332" s="222">
        <v>0</v>
      </c>
      <c r="Q332" s="222">
        <f>ROUND(E332*P332,5)</f>
        <v>0</v>
      </c>
      <c r="R332" s="222"/>
      <c r="S332" s="222"/>
      <c r="T332" s="223">
        <v>0.03</v>
      </c>
      <c r="U332" s="222">
        <f>ROUND(E332*T332,2)</f>
        <v>0.19</v>
      </c>
      <c r="V332" s="212"/>
      <c r="W332" s="212"/>
      <c r="X332" s="212"/>
      <c r="Y332" s="212"/>
      <c r="Z332" s="212"/>
      <c r="AA332" s="212"/>
      <c r="AB332" s="212"/>
      <c r="AC332" s="212"/>
      <c r="AD332" s="212"/>
      <c r="AE332" s="212" t="s">
        <v>111</v>
      </c>
      <c r="AF332" s="212"/>
      <c r="AG332" s="212"/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3"/>
      <c r="B333" s="220"/>
      <c r="C333" s="266" t="s">
        <v>494</v>
      </c>
      <c r="D333" s="224"/>
      <c r="E333" s="229">
        <v>6.3</v>
      </c>
      <c r="F333" s="233"/>
      <c r="G333" s="233"/>
      <c r="H333" s="233"/>
      <c r="I333" s="233"/>
      <c r="J333" s="233"/>
      <c r="K333" s="233"/>
      <c r="L333" s="233"/>
      <c r="M333" s="233"/>
      <c r="N333" s="222"/>
      <c r="O333" s="222"/>
      <c r="P333" s="222"/>
      <c r="Q333" s="222"/>
      <c r="R333" s="222"/>
      <c r="S333" s="222"/>
      <c r="T333" s="223"/>
      <c r="U333" s="222"/>
      <c r="V333" s="212"/>
      <c r="W333" s="212"/>
      <c r="X333" s="212"/>
      <c r="Y333" s="212"/>
      <c r="Z333" s="212"/>
      <c r="AA333" s="212"/>
      <c r="AB333" s="212"/>
      <c r="AC333" s="212"/>
      <c r="AD333" s="212"/>
      <c r="AE333" s="212" t="s">
        <v>113</v>
      </c>
      <c r="AF333" s="212">
        <v>0</v>
      </c>
      <c r="AG333" s="212"/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3">
        <v>130</v>
      </c>
      <c r="B334" s="220" t="s">
        <v>495</v>
      </c>
      <c r="C334" s="265" t="s">
        <v>496</v>
      </c>
      <c r="D334" s="222" t="s">
        <v>110</v>
      </c>
      <c r="E334" s="228">
        <v>6.3</v>
      </c>
      <c r="F334" s="232"/>
      <c r="G334" s="233">
        <f>ROUND(E334*F334,2)</f>
        <v>0</v>
      </c>
      <c r="H334" s="232"/>
      <c r="I334" s="233">
        <f>ROUND(E334*H334,2)</f>
        <v>0</v>
      </c>
      <c r="J334" s="232"/>
      <c r="K334" s="233">
        <f>ROUND(E334*J334,2)</f>
        <v>0</v>
      </c>
      <c r="L334" s="233">
        <v>21</v>
      </c>
      <c r="M334" s="233">
        <f>G334*(1+L334/100)</f>
        <v>0</v>
      </c>
      <c r="N334" s="222">
        <v>1.67</v>
      </c>
      <c r="O334" s="222">
        <f>ROUND(E334*N334,5)</f>
        <v>10.521000000000001</v>
      </c>
      <c r="P334" s="222">
        <v>0</v>
      </c>
      <c r="Q334" s="222">
        <f>ROUND(E334*P334,5)</f>
        <v>0</v>
      </c>
      <c r="R334" s="222"/>
      <c r="S334" s="222"/>
      <c r="T334" s="223">
        <v>0</v>
      </c>
      <c r="U334" s="222">
        <f>ROUND(E334*T334,2)</f>
        <v>0</v>
      </c>
      <c r="V334" s="212"/>
      <c r="W334" s="212"/>
      <c r="X334" s="212"/>
      <c r="Y334" s="212"/>
      <c r="Z334" s="212"/>
      <c r="AA334" s="212"/>
      <c r="AB334" s="212"/>
      <c r="AC334" s="212"/>
      <c r="AD334" s="212"/>
      <c r="AE334" s="212" t="s">
        <v>184</v>
      </c>
      <c r="AF334" s="212"/>
      <c r="AG334" s="212"/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ht="33.75" outlineLevel="1" x14ac:dyDescent="0.2">
      <c r="A335" s="213"/>
      <c r="B335" s="220"/>
      <c r="C335" s="268" t="s">
        <v>497</v>
      </c>
      <c r="D335" s="227"/>
      <c r="E335" s="231"/>
      <c r="F335" s="235"/>
      <c r="G335" s="236"/>
      <c r="H335" s="233"/>
      <c r="I335" s="233"/>
      <c r="J335" s="233"/>
      <c r="K335" s="233"/>
      <c r="L335" s="233"/>
      <c r="M335" s="233"/>
      <c r="N335" s="222"/>
      <c r="O335" s="222"/>
      <c r="P335" s="222"/>
      <c r="Q335" s="222"/>
      <c r="R335" s="222"/>
      <c r="S335" s="222"/>
      <c r="T335" s="223"/>
      <c r="U335" s="222"/>
      <c r="V335" s="212"/>
      <c r="W335" s="212"/>
      <c r="X335" s="212"/>
      <c r="Y335" s="212"/>
      <c r="Z335" s="212"/>
      <c r="AA335" s="212"/>
      <c r="AB335" s="212"/>
      <c r="AC335" s="212"/>
      <c r="AD335" s="212"/>
      <c r="AE335" s="212" t="s">
        <v>242</v>
      </c>
      <c r="AF335" s="212"/>
      <c r="AG335" s="212"/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5" t="str">
        <f>C335</f>
        <v>Čistý křemičitý (SiO2 min 96%) kulatozrnný (zrna zaoblená a zakulacená) písek bílý bez organických komponentů, maximální frakce 2 mm - z nichž max 5% hmotnostních je nižší než 0,2 mm - automaticky splňující Vyhl.č.238/2011 Sb.</v>
      </c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3"/>
      <c r="B336" s="220"/>
      <c r="C336" s="266" t="s">
        <v>494</v>
      </c>
      <c r="D336" s="224"/>
      <c r="E336" s="229">
        <v>6.3</v>
      </c>
      <c r="F336" s="233"/>
      <c r="G336" s="233"/>
      <c r="H336" s="233"/>
      <c r="I336" s="233"/>
      <c r="J336" s="233"/>
      <c r="K336" s="233"/>
      <c r="L336" s="233"/>
      <c r="M336" s="233"/>
      <c r="N336" s="222"/>
      <c r="O336" s="222"/>
      <c r="P336" s="222"/>
      <c r="Q336" s="222"/>
      <c r="R336" s="222"/>
      <c r="S336" s="222"/>
      <c r="T336" s="223"/>
      <c r="U336" s="222"/>
      <c r="V336" s="212"/>
      <c r="W336" s="212"/>
      <c r="X336" s="212"/>
      <c r="Y336" s="212"/>
      <c r="Z336" s="212"/>
      <c r="AA336" s="212"/>
      <c r="AB336" s="212"/>
      <c r="AC336" s="212"/>
      <c r="AD336" s="212"/>
      <c r="AE336" s="212" t="s">
        <v>113</v>
      </c>
      <c r="AF336" s="212">
        <v>0</v>
      </c>
      <c r="AG336" s="212"/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ht="22.5" outlineLevel="1" x14ac:dyDescent="0.2">
      <c r="A337" s="213">
        <v>131</v>
      </c>
      <c r="B337" s="220" t="s">
        <v>498</v>
      </c>
      <c r="C337" s="265" t="s">
        <v>499</v>
      </c>
      <c r="D337" s="222" t="s">
        <v>200</v>
      </c>
      <c r="E337" s="228">
        <v>12</v>
      </c>
      <c r="F337" s="232"/>
      <c r="G337" s="233">
        <f>ROUND(E337*F337,2)</f>
        <v>0</v>
      </c>
      <c r="H337" s="232"/>
      <c r="I337" s="233">
        <f>ROUND(E337*H337,2)</f>
        <v>0</v>
      </c>
      <c r="J337" s="232"/>
      <c r="K337" s="233">
        <f>ROUND(E337*J337,2)</f>
        <v>0</v>
      </c>
      <c r="L337" s="233">
        <v>21</v>
      </c>
      <c r="M337" s="233">
        <f>G337*(1+L337/100)</f>
        <v>0</v>
      </c>
      <c r="N337" s="222">
        <v>0.12404999999999999</v>
      </c>
      <c r="O337" s="222">
        <f>ROUND(E337*N337,5)</f>
        <v>1.4885999999999999</v>
      </c>
      <c r="P337" s="222">
        <v>0</v>
      </c>
      <c r="Q337" s="222">
        <f>ROUND(E337*P337,5)</f>
        <v>0</v>
      </c>
      <c r="R337" s="222"/>
      <c r="S337" s="222"/>
      <c r="T337" s="223">
        <v>0</v>
      </c>
      <c r="U337" s="222">
        <f>ROUND(E337*T337,2)</f>
        <v>0</v>
      </c>
      <c r="V337" s="212"/>
      <c r="W337" s="212"/>
      <c r="X337" s="212"/>
      <c r="Y337" s="212"/>
      <c r="Z337" s="212"/>
      <c r="AA337" s="212"/>
      <c r="AB337" s="212"/>
      <c r="AC337" s="212"/>
      <c r="AD337" s="212"/>
      <c r="AE337" s="212" t="s">
        <v>111</v>
      </c>
      <c r="AF337" s="212"/>
      <c r="AG337" s="212"/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3"/>
      <c r="B338" s="220"/>
      <c r="C338" s="268" t="s">
        <v>500</v>
      </c>
      <c r="D338" s="227"/>
      <c r="E338" s="231"/>
      <c r="F338" s="235"/>
      <c r="G338" s="236"/>
      <c r="H338" s="233"/>
      <c r="I338" s="233"/>
      <c r="J338" s="233"/>
      <c r="K338" s="233"/>
      <c r="L338" s="233"/>
      <c r="M338" s="233"/>
      <c r="N338" s="222"/>
      <c r="O338" s="222"/>
      <c r="P338" s="222"/>
      <c r="Q338" s="222"/>
      <c r="R338" s="222"/>
      <c r="S338" s="222"/>
      <c r="T338" s="223"/>
      <c r="U338" s="222"/>
      <c r="V338" s="212"/>
      <c r="W338" s="212"/>
      <c r="X338" s="212"/>
      <c r="Y338" s="212"/>
      <c r="Z338" s="212"/>
      <c r="AA338" s="212"/>
      <c r="AB338" s="212"/>
      <c r="AC338" s="212"/>
      <c r="AD338" s="212"/>
      <c r="AE338" s="212" t="s">
        <v>242</v>
      </c>
      <c r="AF338" s="212"/>
      <c r="AG338" s="212"/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5" t="str">
        <f>C338</f>
        <v>Podrobnější popis viz obecná specifikace prvků.</v>
      </c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3"/>
      <c r="B339" s="220"/>
      <c r="C339" s="266" t="s">
        <v>201</v>
      </c>
      <c r="D339" s="224"/>
      <c r="E339" s="229">
        <v>12</v>
      </c>
      <c r="F339" s="233"/>
      <c r="G339" s="233"/>
      <c r="H339" s="233"/>
      <c r="I339" s="233"/>
      <c r="J339" s="233"/>
      <c r="K339" s="233"/>
      <c r="L339" s="233"/>
      <c r="M339" s="233"/>
      <c r="N339" s="222"/>
      <c r="O339" s="222"/>
      <c r="P339" s="222"/>
      <c r="Q339" s="222"/>
      <c r="R339" s="222"/>
      <c r="S339" s="222"/>
      <c r="T339" s="223"/>
      <c r="U339" s="222"/>
      <c r="V339" s="212"/>
      <c r="W339" s="212"/>
      <c r="X339" s="212"/>
      <c r="Y339" s="212"/>
      <c r="Z339" s="212"/>
      <c r="AA339" s="212"/>
      <c r="AB339" s="212"/>
      <c r="AC339" s="212"/>
      <c r="AD339" s="212"/>
      <c r="AE339" s="212" t="s">
        <v>113</v>
      </c>
      <c r="AF339" s="212">
        <v>0</v>
      </c>
      <c r="AG339" s="212"/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x14ac:dyDescent="0.2">
      <c r="A340" s="214" t="s">
        <v>106</v>
      </c>
      <c r="B340" s="221" t="s">
        <v>77</v>
      </c>
      <c r="C340" s="267" t="s">
        <v>78</v>
      </c>
      <c r="D340" s="225"/>
      <c r="E340" s="230"/>
      <c r="F340" s="234"/>
      <c r="G340" s="234">
        <f>SUMIF(AE341:AE341,"&lt;&gt;NOR",G341:G341)</f>
        <v>0</v>
      </c>
      <c r="H340" s="234"/>
      <c r="I340" s="234">
        <f>SUM(I341:I341)</f>
        <v>0</v>
      </c>
      <c r="J340" s="234"/>
      <c r="K340" s="234">
        <f>SUM(K341:K341)</f>
        <v>0</v>
      </c>
      <c r="L340" s="234"/>
      <c r="M340" s="234">
        <f>SUM(M341:M341)</f>
        <v>0</v>
      </c>
      <c r="N340" s="225"/>
      <c r="O340" s="225">
        <f>SUM(O341:O341)</f>
        <v>0</v>
      </c>
      <c r="P340" s="225"/>
      <c r="Q340" s="225">
        <f>SUM(Q341:Q341)</f>
        <v>0</v>
      </c>
      <c r="R340" s="225"/>
      <c r="S340" s="225"/>
      <c r="T340" s="226"/>
      <c r="U340" s="225">
        <f>SUM(U341:U341)</f>
        <v>138.56</v>
      </c>
      <c r="AE340" t="s">
        <v>107</v>
      </c>
    </row>
    <row r="341" spans="1:60" outlineLevel="1" x14ac:dyDescent="0.2">
      <c r="A341" s="244">
        <v>132</v>
      </c>
      <c r="B341" s="245" t="s">
        <v>501</v>
      </c>
      <c r="C341" s="269" t="s">
        <v>502</v>
      </c>
      <c r="D341" s="246" t="s">
        <v>204</v>
      </c>
      <c r="E341" s="247">
        <v>1847.40581</v>
      </c>
      <c r="F341" s="248"/>
      <c r="G341" s="249">
        <f>ROUND(E341*F341,2)</f>
        <v>0</v>
      </c>
      <c r="H341" s="248"/>
      <c r="I341" s="249">
        <f>ROUND(E341*H341,2)</f>
        <v>0</v>
      </c>
      <c r="J341" s="248"/>
      <c r="K341" s="249">
        <f>ROUND(E341*J341,2)</f>
        <v>0</v>
      </c>
      <c r="L341" s="249">
        <v>21</v>
      </c>
      <c r="M341" s="249">
        <f>G341*(1+L341/100)</f>
        <v>0</v>
      </c>
      <c r="N341" s="246">
        <v>0</v>
      </c>
      <c r="O341" s="246">
        <f>ROUND(E341*N341,5)</f>
        <v>0</v>
      </c>
      <c r="P341" s="246">
        <v>0</v>
      </c>
      <c r="Q341" s="246">
        <f>ROUND(E341*P341,5)</f>
        <v>0</v>
      </c>
      <c r="R341" s="246"/>
      <c r="S341" s="246"/>
      <c r="T341" s="250">
        <v>7.4999999999999997E-2</v>
      </c>
      <c r="U341" s="246">
        <f>ROUND(E341*T341,2)</f>
        <v>138.56</v>
      </c>
      <c r="V341" s="212"/>
      <c r="W341" s="212"/>
      <c r="X341" s="212"/>
      <c r="Y341" s="212"/>
      <c r="Z341" s="212"/>
      <c r="AA341" s="212"/>
      <c r="AB341" s="212"/>
      <c r="AC341" s="212"/>
      <c r="AD341" s="212"/>
      <c r="AE341" s="212" t="s">
        <v>111</v>
      </c>
      <c r="AF341" s="212"/>
      <c r="AG341" s="212"/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x14ac:dyDescent="0.2">
      <c r="A342" s="6"/>
      <c r="B342" s="7" t="s">
        <v>503</v>
      </c>
      <c r="C342" s="270" t="s">
        <v>503</v>
      </c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AC342">
        <v>15</v>
      </c>
      <c r="AD342">
        <v>21</v>
      </c>
    </row>
    <row r="343" spans="1:60" x14ac:dyDescent="0.2">
      <c r="A343" s="251"/>
      <c r="B343" s="252">
        <v>26</v>
      </c>
      <c r="C343" s="271" t="s">
        <v>503</v>
      </c>
      <c r="D343" s="253"/>
      <c r="E343" s="253"/>
      <c r="F343" s="253"/>
      <c r="G343" s="264">
        <f>G8+G68+G92+G105+G147+G173+G206+G223+G241+G256+G271+G297+G319+G340</f>
        <v>0</v>
      </c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AC343">
        <f>SUMIF(L7:L341,AC342,G7:G341)</f>
        <v>0</v>
      </c>
      <c r="AD343">
        <f>SUMIF(L7:L341,AD342,G7:G341)</f>
        <v>0</v>
      </c>
      <c r="AE343" t="s">
        <v>504</v>
      </c>
    </row>
    <row r="344" spans="1:60" x14ac:dyDescent="0.2">
      <c r="A344" s="6"/>
      <c r="B344" s="7" t="s">
        <v>503</v>
      </c>
      <c r="C344" s="270" t="s">
        <v>503</v>
      </c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 spans="1:60" x14ac:dyDescent="0.2">
      <c r="A345" s="6"/>
      <c r="B345" s="7" t="s">
        <v>503</v>
      </c>
      <c r="C345" s="270" t="s">
        <v>503</v>
      </c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 spans="1:60" x14ac:dyDescent="0.2">
      <c r="A346" s="254">
        <v>33</v>
      </c>
      <c r="B346" s="254"/>
      <c r="C346" s="272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60" x14ac:dyDescent="0.2">
      <c r="A347" s="255"/>
      <c r="B347" s="256"/>
      <c r="C347" s="273"/>
      <c r="D347" s="256"/>
      <c r="E347" s="256"/>
      <c r="F347" s="256"/>
      <c r="G347" s="257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AE347" t="s">
        <v>505</v>
      </c>
    </row>
    <row r="348" spans="1:60" x14ac:dyDescent="0.2">
      <c r="A348" s="258"/>
      <c r="B348" s="259"/>
      <c r="C348" s="274"/>
      <c r="D348" s="259"/>
      <c r="E348" s="259"/>
      <c r="F348" s="259"/>
      <c r="G348" s="260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 spans="1:60" x14ac:dyDescent="0.2">
      <c r="A349" s="258"/>
      <c r="B349" s="259"/>
      <c r="C349" s="274"/>
      <c r="D349" s="259"/>
      <c r="E349" s="259"/>
      <c r="F349" s="259"/>
      <c r="G349" s="260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60" x14ac:dyDescent="0.2">
      <c r="A350" s="258"/>
      <c r="B350" s="259"/>
      <c r="C350" s="274"/>
      <c r="D350" s="259"/>
      <c r="E350" s="259"/>
      <c r="F350" s="259"/>
      <c r="G350" s="260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60" x14ac:dyDescent="0.2">
      <c r="A351" s="261"/>
      <c r="B351" s="262"/>
      <c r="C351" s="275"/>
      <c r="D351" s="262"/>
      <c r="E351" s="262"/>
      <c r="F351" s="262"/>
      <c r="G351" s="263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60" x14ac:dyDescent="0.2">
      <c r="A352" s="6"/>
      <c r="B352" s="7" t="s">
        <v>503</v>
      </c>
      <c r="C352" s="270" t="s">
        <v>503</v>
      </c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3:31" x14ac:dyDescent="0.2">
      <c r="C353" s="276"/>
      <c r="AE353" t="s">
        <v>506</v>
      </c>
    </row>
  </sheetData>
  <mergeCells count="19">
    <mergeCell ref="A347:G351"/>
    <mergeCell ref="C299:G299"/>
    <mergeCell ref="C308:G308"/>
    <mergeCell ref="C317:G317"/>
    <mergeCell ref="C335:G335"/>
    <mergeCell ref="C338:G338"/>
    <mergeCell ref="A346:C346"/>
    <mergeCell ref="C171:G171"/>
    <mergeCell ref="C225:G225"/>
    <mergeCell ref="C229:G229"/>
    <mergeCell ref="C237:G237"/>
    <mergeCell ref="C286:G286"/>
    <mergeCell ref="C290:G290"/>
    <mergeCell ref="A1:G1"/>
    <mergeCell ref="C2:G2"/>
    <mergeCell ref="C3:G3"/>
    <mergeCell ref="C4:G4"/>
    <mergeCell ref="C115:G115"/>
    <mergeCell ref="C163:G16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2020-03-14T13:39:50Z</dcterms:modified>
</cp:coreProperties>
</file>